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vid Chambers\1-DATA\Tailings Dams\Tailings Dam Failures\Spreadsheets\"/>
    </mc:Choice>
  </mc:AlternateContent>
  <bookViews>
    <workbookView xWindow="1416" yWindow="0" windowWidth="29304" windowHeight="14124"/>
  </bookViews>
  <sheets>
    <sheet name="As of 16Aug17" sheetId="1" r:id="rId1"/>
  </sheets>
  <externalReferences>
    <externalReference r:id="rId2"/>
    <externalReference r:id="rId3"/>
  </externalReferences>
  <definedNames>
    <definedName name="_GoBack" localSheetId="0">'As of 16Aug17'!#REF!</definedName>
    <definedName name="xcir1" hidden="1">-3.14159265358979+(ROW(OFFSET(#REF!,0,0,500,1))-1)*0.0125915537218028</definedName>
    <definedName name="xdata1" hidden="1">9.6+(ROW(OFFSET(#REF!,0,0,70,1))-1)*2.2695652173913</definedName>
    <definedName name="xdata2" hidden="1">9.6+(ROW(OFFSET(#REF!,0,0,70,1))-1)*2.2695652173913</definedName>
    <definedName name="xdata3" hidden="1">9.6+(ROW(OFFSET(#REF!,0,0,100,1))-1)*1.58181818181818</definedName>
    <definedName name="xdata4" hidden="1">9.6+(ROW(OFFSET(#REF!,0,0,100,1))-1)*1.58181818181818</definedName>
    <definedName name="xdata5" hidden="1">0+(ROW(OFFSET(#REF!,0,0,70,1))-1)*0.144927536231884</definedName>
    <definedName name="xdata6" hidden="1">0+(ROW(OFFSET(#REF!,0,0,70,1))-1)*0.144927536231884</definedName>
    <definedName name="ycir1" localSheetId="0" hidden="1">1*COS([2]!xcir1)+0</definedName>
    <definedName name="ycir1" hidden="1">1*COS([2]!xcir1)+0</definedName>
    <definedName name="ydata1" hidden="1">0.866301194514596+0.0423093370935212*[2]!xdata1-4.92844208502245*(0.142857142857143+([2]!xdata1-77.4428571428571)^2/23731.3371428571)^0.5</definedName>
    <definedName name="ydata2" hidden="1">0.866301194514596+0.0423093370935212*[2]!xdata2+4.92844208502245*(0.142857142857143+([2]!xdata2-77.4428571428571)^2/23731.3371428571)^0.5</definedName>
    <definedName name="ydata3" hidden="1">0.866301194514596+0.0423093370935212*[2]!xdata3-4.92844208502245*(1.14285714285714+([2]!xdata3-77.4428571428571)^2/23731.3371428571)^0.5</definedName>
    <definedName name="ydata4" hidden="1">0.866301194514596+0.0423093370935212*[2]!xdata4+4.92844208502245*(1.14285714285714+([2]!xdata4-77.4428571428571)^2/23731.3371428571)^0.5</definedName>
    <definedName name="ydata5" hidden="1">0+1*[2]!xdata5-4.92844208502245*(1.14285714285714+([2]!xdata5-4.14285714285714)^2/42.4809921183006)^0.5</definedName>
    <definedName name="ydata6" hidden="1">0+1*[2]!xdata6+4.92844208502245*(1.14285714285714+([2]!xdata6-4.14285714285714)^2/42.4809921183006)^0.5</definedName>
    <definedName name="yycir1" localSheetId="0" hidden="1">1*SIN([2]!xcir1)+0+0*COS([2]!xcir1)</definedName>
    <definedName name="yycir1" hidden="1">1*SIN([2]!xcir1)+0+0*COS([2]!xcir1)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6" i="1" l="1"/>
  <c r="F367" i="1"/>
  <c r="G356" i="1"/>
  <c r="G367" i="1"/>
  <c r="H356" i="1"/>
  <c r="H367" i="1"/>
  <c r="I356" i="1"/>
  <c r="I367" i="1"/>
  <c r="J356" i="1"/>
  <c r="J367" i="1"/>
  <c r="K367" i="1"/>
  <c r="F355" i="1"/>
  <c r="F368" i="1"/>
  <c r="G355" i="1"/>
  <c r="G368" i="1"/>
  <c r="H355" i="1"/>
  <c r="H368" i="1"/>
  <c r="I355" i="1"/>
  <c r="I368" i="1"/>
  <c r="J355" i="1"/>
  <c r="J368" i="1"/>
  <c r="K368" i="1"/>
  <c r="F354" i="1"/>
  <c r="F369" i="1"/>
  <c r="G354" i="1"/>
  <c r="G369" i="1"/>
  <c r="H354" i="1"/>
  <c r="H369" i="1"/>
  <c r="I354" i="1"/>
  <c r="I369" i="1"/>
  <c r="J354" i="1"/>
  <c r="J369" i="1"/>
  <c r="K369" i="1"/>
  <c r="F353" i="1"/>
  <c r="F370" i="1"/>
  <c r="G353" i="1"/>
  <c r="G370" i="1"/>
  <c r="H353" i="1"/>
  <c r="H370" i="1"/>
  <c r="I353" i="1"/>
  <c r="I370" i="1"/>
  <c r="J353" i="1"/>
  <c r="J370" i="1"/>
  <c r="K370" i="1"/>
  <c r="F352" i="1"/>
  <c r="F371" i="1"/>
  <c r="G352" i="1"/>
  <c r="G371" i="1"/>
  <c r="H352" i="1"/>
  <c r="H371" i="1"/>
  <c r="I352" i="1"/>
  <c r="I371" i="1"/>
  <c r="J352" i="1"/>
  <c r="J371" i="1"/>
  <c r="K371" i="1"/>
  <c r="F351" i="1"/>
  <c r="F372" i="1"/>
  <c r="G351" i="1"/>
  <c r="G372" i="1"/>
  <c r="H351" i="1"/>
  <c r="H372" i="1"/>
  <c r="I351" i="1"/>
  <c r="I372" i="1"/>
  <c r="J351" i="1"/>
  <c r="J372" i="1"/>
  <c r="K372" i="1"/>
  <c r="F350" i="1"/>
  <c r="F373" i="1"/>
  <c r="G350" i="1"/>
  <c r="G373" i="1"/>
  <c r="H350" i="1"/>
  <c r="H373" i="1"/>
  <c r="I350" i="1"/>
  <c r="I373" i="1"/>
  <c r="J350" i="1"/>
  <c r="J373" i="1"/>
  <c r="K373" i="1"/>
  <c r="F349" i="1"/>
  <c r="F374" i="1"/>
  <c r="G349" i="1"/>
  <c r="G374" i="1"/>
  <c r="H349" i="1"/>
  <c r="H374" i="1"/>
  <c r="I349" i="1"/>
  <c r="I374" i="1"/>
  <c r="J349" i="1"/>
  <c r="J374" i="1"/>
  <c r="K374" i="1"/>
  <c r="F348" i="1"/>
  <c r="F375" i="1"/>
  <c r="G348" i="1"/>
  <c r="G375" i="1"/>
  <c r="H348" i="1"/>
  <c r="H375" i="1"/>
  <c r="I348" i="1"/>
  <c r="I375" i="1"/>
  <c r="J348" i="1"/>
  <c r="J375" i="1"/>
  <c r="K375" i="1"/>
  <c r="F347" i="1"/>
  <c r="F376" i="1"/>
  <c r="G347" i="1"/>
  <c r="G376" i="1"/>
  <c r="H347" i="1"/>
  <c r="H376" i="1"/>
  <c r="I347" i="1"/>
  <c r="I376" i="1"/>
  <c r="J347" i="1"/>
  <c r="J376" i="1"/>
  <c r="K376" i="1"/>
  <c r="F346" i="1"/>
  <c r="F377" i="1"/>
  <c r="G346" i="1"/>
  <c r="G377" i="1"/>
  <c r="H346" i="1"/>
  <c r="H377" i="1"/>
  <c r="I346" i="1"/>
  <c r="I377" i="1"/>
  <c r="J346" i="1"/>
  <c r="J377" i="1"/>
  <c r="K377" i="1"/>
  <c r="K379" i="1"/>
  <c r="J366" i="1"/>
  <c r="J379" i="1"/>
  <c r="I366" i="1"/>
  <c r="I379" i="1"/>
  <c r="H366" i="1"/>
  <c r="H379" i="1"/>
  <c r="G366" i="1"/>
  <c r="G379" i="1"/>
  <c r="F366" i="1"/>
  <c r="F379" i="1"/>
  <c r="Q376" i="1"/>
  <c r="Q375" i="1"/>
  <c r="Q374" i="1"/>
  <c r="Q373" i="1"/>
  <c r="Q372" i="1"/>
  <c r="Q371" i="1"/>
  <c r="Q370" i="1"/>
  <c r="Q369" i="1"/>
  <c r="Q368" i="1"/>
  <c r="Q367" i="1"/>
  <c r="K346" i="1"/>
  <c r="K347" i="1"/>
  <c r="K348" i="1"/>
  <c r="K349" i="1"/>
  <c r="K350" i="1"/>
  <c r="K351" i="1"/>
  <c r="K352" i="1"/>
  <c r="K353" i="1"/>
  <c r="K354" i="1"/>
  <c r="K355" i="1"/>
  <c r="K356" i="1"/>
  <c r="K359" i="1"/>
  <c r="J359" i="1"/>
  <c r="I359" i="1"/>
  <c r="H359" i="1"/>
  <c r="G359" i="1"/>
  <c r="F359" i="1"/>
  <c r="B300" i="1"/>
  <c r="M303" i="1"/>
  <c r="M304" i="1"/>
  <c r="M305" i="1"/>
  <c r="M306" i="1"/>
  <c r="M307" i="1"/>
  <c r="M30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Y21" i="1"/>
  <c r="U21" i="1"/>
  <c r="U20" i="1"/>
  <c r="U19" i="1"/>
  <c r="U18" i="1"/>
  <c r="U17" i="1"/>
  <c r="U16" i="1"/>
  <c r="U15" i="1"/>
  <c r="U14" i="1"/>
  <c r="U13" i="1"/>
  <c r="U12" i="1"/>
  <c r="U11" i="1"/>
  <c r="U10" i="1"/>
  <c r="U9" i="1"/>
  <c r="U8" i="1"/>
  <c r="U1" i="1"/>
</calcChain>
</file>

<file path=xl/sharedStrings.xml><?xml version="1.0" encoding="utf-8"?>
<sst xmlns="http://schemas.openxmlformats.org/spreadsheetml/2006/main" count="2505" uniqueCount="793">
  <si>
    <t>FAILURE COLOR CODE</t>
  </si>
  <si>
    <t>CSP2 FAILURE TYPE</t>
  </si>
  <si>
    <t>MINE/PROJECT &amp; LOCATION</t>
  </si>
  <si>
    <t>ORE TYPE</t>
  </si>
  <si>
    <t>DAM TYPE</t>
  </si>
  <si>
    <t>DAM FILL MATERIAL</t>
  </si>
  <si>
    <t>DAM HEIGHT (meters)</t>
  </si>
  <si>
    <t>STORAGE VOLUME
(cu. meters)</t>
  </si>
  <si>
    <t>ICOLD INCIDENT CLASSIFICATIONS</t>
  </si>
  <si>
    <t>INCIDENT YEAR</t>
  </si>
  <si>
    <t>INCIDENT DATE</t>
  </si>
  <si>
    <t>RELEASE
(cu. meters)</t>
  </si>
  <si>
    <t>RUNOUT (km)</t>
  </si>
  <si>
    <t>DEATHS</t>
  </si>
  <si>
    <t>SOURCES</t>
  </si>
  <si>
    <t>NOTES</t>
  </si>
  <si>
    <t>DEPOSIT TYPE</t>
  </si>
  <si>
    <t>Est. Size (resource)  Mtonnes</t>
  </si>
  <si>
    <t>Cu, %</t>
  </si>
  <si>
    <t>Au, ppm</t>
  </si>
  <si>
    <t>CuEq, %</t>
  </si>
  <si>
    <t>1st Prod</t>
  </si>
  <si>
    <t>Est. Mill through-put to event, Mtonnes</t>
  </si>
  <si>
    <t>Adverse Minerals</t>
  </si>
  <si>
    <t>Type Number</t>
  </si>
  <si>
    <t>Type Key</t>
  </si>
  <si>
    <t>Type Cause</t>
  </si>
  <si>
    <t>Incident Number</t>
  </si>
  <si>
    <t>as of: 16Aug17</t>
  </si>
  <si>
    <t>ORE DEPOSIT DATA</t>
  </si>
  <si>
    <t>Mishor Rotem, Israel (ICL Rotem)</t>
  </si>
  <si>
    <t>P</t>
  </si>
  <si>
    <t>A</t>
  </si>
  <si>
    <t>SI</t>
  </si>
  <si>
    <t>Reuters 2Jul17</t>
  </si>
  <si>
    <t>ICL reported that on June 30 a dike partially collapsed at Pool 3, which is used for the accumulation of phosphogypsum water. 100,000 cubic meters (26.4 million gallons) of highly acidic wastewater surged through a dry Ashalim riverbed in southern Israel left a wake of ecological destruction more than 20 km (12 miles) long.</t>
  </si>
  <si>
    <t>Tonglvshan Mine, Hubei Province, China (China Daye Ltd.)</t>
  </si>
  <si>
    <t>Cu Au Ag Fe</t>
  </si>
  <si>
    <t>WISE</t>
  </si>
  <si>
    <t xml:space="preserve">A partial dam failure occurred at the northwestern corner of the tailings pond, which flooded a fish pond downstream of approx. 27 hectares. Two persons were reported dead and one was reported missing. </t>
  </si>
  <si>
    <t>Antamok, Baguio, Philippines (Philex)</t>
  </si>
  <si>
    <t>Au?</t>
  </si>
  <si>
    <t>B</t>
  </si>
  <si>
    <t>ST</t>
  </si>
  <si>
    <t>-</t>
  </si>
  <si>
    <t>~50,000</t>
  </si>
  <si>
    <t>Antamok leak under control, Baguio Midland Courier Website, 6Nov16</t>
  </si>
  <si>
    <t>50,000 metric tons of tailings material leaked into Liang River during the onslaught of Super Typhoon.</t>
  </si>
  <si>
    <t>New Wales plant, Mulberry, Polk County, Florida (Mosaic Co)</t>
  </si>
  <si>
    <t>U</t>
  </si>
  <si>
    <t>WISE, WFLA.com</t>
  </si>
  <si>
    <t>14 metre-wide sinkhole appeared in a phosphogypsum stack, opening a pathway for contamined liquid into the underground; the liquid reached the Floridan Aquifer, a major drinking water resource.</t>
  </si>
  <si>
    <t>Louyang Xiangjiang Wanji Aluminum, China</t>
  </si>
  <si>
    <t>Al</t>
  </si>
  <si>
    <t>AGU Landslide Blog 15Aug16, az-china.com 11Aug16</t>
  </si>
  <si>
    <t>The southwest corner of its red-mud dam body was unsound, threatening a red-mud slide.  Around 7pm on 8th of August, Xiangjiang Wanji Aluminium’s red mud storage had a landslide accident. It has been reported that the dam held about 2 million cubic meters of red mud and was about 1.5km in length. (http://blogs.agu.org/landslideblog/2016/08/15/luoyang-1/) Xiangjiang Wanji Aluminium is a private alumina refinery ... established in 2005 ... annual capacity is 1.2 million tonnes of alumina. (http://az-china.com/archives/7980#)</t>
  </si>
  <si>
    <t>Fundao-Santarem (Germano), Minas Gerais, Brazil (Samarco = Vale &amp; BHP)</t>
  </si>
  <si>
    <t>Fe</t>
  </si>
  <si>
    <t>US</t>
  </si>
  <si>
    <t>MW</t>
  </si>
  <si>
    <t xml:space="preserve">Report on the Immediate Causes of the Failure of the Fundão Dam, August 25, 2016; The Australian, 16Nov15, 9Jan16; Sydney Morning Herald, 14Nov15; Do the right Thing, Samarco, December 15, 2015; www.mining.com, 8Jan16Fundão Tailings Dam Review Panel, </t>
  </si>
  <si>
    <t>The Fundão dam breached and its tailings impacted the nearby Santarém dam and caused a partial erosion of its right shoulder.  The Selinha dike, one of the side walls of the Germano dam, was also damaged.  19 people killed, including 14 working on the dams at the time.  Waste discharge reached the Atlantic Ocean.</t>
  </si>
  <si>
    <t>Gold King Mine, near Silverton, Colorado</t>
  </si>
  <si>
    <t>Au</t>
  </si>
  <si>
    <t>N/A</t>
  </si>
  <si>
    <t>USEPA</t>
  </si>
  <si>
    <t>Summary Report, EPA Internal Review of the August 5, 2015 Gold King Mine Blowout, August 24, 2015.  On August 5, 2015, there was a release of approximately 3,000,000 gallons of mine wastewater from the Gold King Mine near Silverton, CO.</t>
  </si>
  <si>
    <t>Yellow Giant Mine, Banks Island, British Columbia, Canada</t>
  </si>
  <si>
    <t>Vancouver Sun</t>
  </si>
  <si>
    <t>Effluent and mine waste leaked from a pair of underground mine sites, including from a “non-engineered” containment berm and a concrete plug at an old underground site. Discharge reached the ocean through a creek, several beaver-dam-created wetlands and Banks Lake before entering the ocean at Surrey Bay. (Vancouver Sun, 27Jul15) ("Pollution spill at Yellow Giant gold mine sparks investigation by Environment Canada," Hoekstra, Vancouver 29Jul15)</t>
  </si>
  <si>
    <t>Herculano Iron Mine, Itabirite, Minas Gerais, Brazil</t>
  </si>
  <si>
    <t>A large amount of waste was released on top of vehicles and workers. A truck driver, a bulldozer with operator and a Fiat Uno with the driver were all buried. "Tailings dam failure kills three workers," Mining.com, September 12, 2014.</t>
  </si>
  <si>
    <t>Buenavista del Cobre mine, Cananea, Sonora, Mexico (Grupo Mexico)</t>
  </si>
  <si>
    <t>Cu</t>
  </si>
  <si>
    <t xml:space="preserve">Southern Copper Corp. (Grupo México) Flow into the 420km-long Bacanuchi river waterway, a tributary of the Sonora River, directly affecting 800,000 people </t>
  </si>
  <si>
    <t>PCD</t>
  </si>
  <si>
    <t>Py</t>
  </si>
  <si>
    <t>Imperial Metals, Mt Polley, British Columbia, Canada</t>
  </si>
  <si>
    <t>Cu Au</t>
  </si>
  <si>
    <t>MCL</t>
  </si>
  <si>
    <t>FN</t>
  </si>
  <si>
    <t>Expert Panel Report</t>
  </si>
  <si>
    <t>Report on Mount Polley Tailings Storage Facility Breach, Independent Expert Engineering Investigation and Review Panel, Province of British Columbia, January 30, 2015; Imperial Metals 2015 Annual Report</t>
  </si>
  <si>
    <t>Dan River Steam Station, North Carolina (Duke Energy)</t>
  </si>
  <si>
    <t>Coal</t>
  </si>
  <si>
    <t>WISE, Caldwell 2014</t>
  </si>
  <si>
    <t>Collapse of an old drainage pipe under a 27-acre ash waste pond.  Ash flowing through drainage pipe into Dan River. Tailings Facility Failures in 2013/2014, Caldwell, 4Nov14</t>
  </si>
  <si>
    <t>Zangezur Copper Molybdenum Combine, Armenia</t>
  </si>
  <si>
    <t>Cu Mo</t>
  </si>
  <si>
    <t>WISE, Green Program</t>
  </si>
  <si>
    <t>Cronimet Mining AG. Tailings pipeline damage, tailings flowing into Norashenik River for several days (http://www.thegreenprogram.org/slopedoc2.html)</t>
  </si>
  <si>
    <t>Obed Mountain Coal Mine Alberta, Canada</t>
  </si>
  <si>
    <t>&gt;113</t>
  </si>
  <si>
    <t>WISE; Caldwell, 2014</t>
  </si>
  <si>
    <t>Sherritt International. Breach of wall in containment pond. Plume of slurry containing fine coal particles, clay and heavy metals into the Apetowun und Plate creeks and eventually the Athabasca River. $52.2 million Set aside by Sheritt for cleanup (2013 Annual Report).  Tailings Facility Failures in 2013/2014, Caldwell, 4Nov14</t>
  </si>
  <si>
    <t>Casa Berardi Mine, La Sarre, Abitibi region, Quebec (Hecla Mining Company)</t>
  </si>
  <si>
    <t>OT</t>
  </si>
  <si>
    <t>Caldwell 2014</t>
  </si>
  <si>
    <t>Breach of an internal tailings dyke which resulted in a surge of liquids and suspended solids over the external tailings dyke. Tailings Facility Failures in 2013/2014, Caldwell, 4Nov14</t>
  </si>
  <si>
    <t>Gullbridge Mine Newfoundland</t>
  </si>
  <si>
    <t>DS</t>
  </si>
  <si>
    <t>E</t>
  </si>
  <si>
    <t>WISE, Caldwell 2013</t>
  </si>
  <si>
    <t>At 7:45 am on Monday December 17, the tailings dam at the former Gullbridge copper mine, central Newfoundland failed while work was under way to stabilize it. The failure resulted in a breach of the 7 m high dam approximately 25 m wide. The dam was impounding mine tailings that were partially covered by water forming a tailings pond.</t>
  </si>
  <si>
    <t>Sotkamo, Kainuu Province, Finland (Talvivaara)</t>
  </si>
  <si>
    <t>Ni U</t>
  </si>
  <si>
    <t>SE</t>
  </si>
  <si>
    <t>Talvivaara Mining Company Plc  Leak from gypsum pond through a "funnel-shaped hole." Nickel and zinc concentrations in nearby Snow River exceeded the values that are harmful to organisms tenfold or even a hundredfold, uranium concentrations more than tenfold. Heap-leach operation; leakage form gypsum pond also occured in 8 April 2013 (4th leak since 2008); after restarting operations, the gypsum leaked again on 21 May 2013</t>
  </si>
  <si>
    <t>Padcal No 3, Benquet Philippines (Philex)</t>
  </si>
  <si>
    <t>Au Cu</t>
  </si>
  <si>
    <t>NASSA &amp; CCCP</t>
  </si>
  <si>
    <t>20.6 million tonnes released due to heavy rains.  The Balog and Agno River are heavily polluted. "CSOs release results of independent investigation on Philex's tailings spill," NASSA &amp; CCCP press release, 2 October 2012</t>
  </si>
  <si>
    <t>Hudson Bay (HB) Mine, Salmo, British Columbia (Regional District of Central Kootenay &amp; Teck)</t>
  </si>
  <si>
    <t>Pb Zn</t>
  </si>
  <si>
    <t>nil</t>
  </si>
  <si>
    <t>Nelson Star, 9Jul12</t>
  </si>
  <si>
    <t>A sinkhole in the dam at the  the HB mine site south of Salmo has been determined as the primary cause of the slough that threatened the stability of the tailings pond last week.  Heavy rainfall throughout the month of June was a contributing factor to some seepage and the initial slough. The Regional District of Central Kootenay purchased the six-hectare tailings area in 1998 as part of their central landfill area. "Sinkhole to blame for slough at mine site near Salmo," Nelson Star, 9Jul12.</t>
  </si>
  <si>
    <t>Johson Gold Mining Corporation at Baranggay Bangong-Bayan</t>
  </si>
  <si>
    <t>ER</t>
  </si>
  <si>
    <t>Mambulaoans Worldwide Buzz, 2012</t>
  </si>
  <si>
    <t>Cyanide-laden mine tailings destroyed 10 houses. (http://mambulaoansworldwidebuzz.blogspot.com/2012/04/friday-13th-disaster-gold-miners_21.html)</t>
  </si>
  <si>
    <t>Mianyang City, Songpan County, Sichuan Province, China</t>
  </si>
  <si>
    <t>Mn</t>
  </si>
  <si>
    <t>Future Directions Intl.</t>
  </si>
  <si>
    <t>Heavy rain on July 20 led the managers of the electrolytic manganese metal plant to release water from its tailing dams into the Fujiang River, which provides drinking water to Sichuan’s second largest city - (http://www.futuredirections.org.au/publications/food-and-water-crises/28-global-food-and-water-crises-swa/176-chinese-city-of-4-million-left-dry-as-pollution-contaminates-water.html)</t>
  </si>
  <si>
    <t>Bloom Lake, Newfoundland, Canada (Cleveland Cliffs)</t>
  </si>
  <si>
    <t>Globe and Mail, December 25, 2014</t>
  </si>
  <si>
    <t>Cliffs' Bloom Lake mine hit with record $7.5-million environmental fine</t>
  </si>
  <si>
    <t>Ajka Alumina Plant, Kolontár, Hungary (MAL Magyar Aluminum)</t>
  </si>
  <si>
    <t>Compacted Fly Ash</t>
  </si>
  <si>
    <t>Kolontár Report, WISE, Zanbak 2010</t>
  </si>
  <si>
    <t>The Kolontar Report (https://www.google.com/?gws_rd=ssl#q=kolontar+hungary+disaster), 10 people dead and almost 150 injured, about 1,000 acres of polluted land.  8 square kilometres flooded, including several towns.  Failure Mechanism and Kinematics of the Ajka Tailings Pond, Hungary, C. Zanbak, 10 December 2010</t>
  </si>
  <si>
    <t>Zijin Mining, Xinyi Yinyan Tin Mine, Guangdong Province, China</t>
  </si>
  <si>
    <t>Sn</t>
  </si>
  <si>
    <t>Zijin Mining Group;  Fry et al, 2012</t>
  </si>
  <si>
    <t>Gaoqiling tailing pool dam at Qianpai Town, Xinyi City, Guangdong. Yinyan Tin Mine Dam Failure, Zijin Mining Group, 27Dec10, (https://www.regjeringen.no/contentassets/e7016c9a7430498e8c583a533dd1ca15/rec_zijin_2012_eng.pdf, http://www.facing-finance.org/en/database/cases/zijin-mining-collapse-of-tailing-dam-kills-22-destroys-houses/)</t>
  </si>
  <si>
    <t>Zijin Mining, Zijinshan Gold &amp; Copper Mine, (Ting River)</t>
  </si>
  <si>
    <t>Zijin Mining Group</t>
  </si>
  <si>
    <t>Transfer tank used to dispose waste water for heap leach emergency leaked, Progress relating to the environmental incident concerning a sudden leakage of the waste water pond at the Zijinshan Copper Mine hydro-metallurgical plant, Zijin Mining Group, 16Jul10 (https://www.regjeringen.no/contentassets/e7016c9a7430498e8c583a533dd1ca15/rec_zijin_2012_eng.pdf)</t>
  </si>
  <si>
    <t>Heap Leach pond break, Social Responsibility Report of 2010, Zijin Mining Group Co., Ltd., Department of Investment Securities of Zijin Mining Group, 31Mar11 (https://www.regjeringen.no/contentassets/e7016c9a7430498e8c583a533dd1ca15/rec_zijin_2012_eng.pdf);</t>
  </si>
  <si>
    <t>Huancavelica, Peru, Unidad Minera Caudalosa Chica</t>
  </si>
  <si>
    <t>Ag, Cu, Pb, Zn</t>
  </si>
  <si>
    <t>WISE, McLemore et al, 2014</t>
  </si>
  <si>
    <t>Contamination of río Escalera and río Opamayo 110 km downstream.  See Sampling and Monitoring for the Mine Life Cycle
edited by McLemore, Virginia T., Smith, Kathleen S., Russell, Carol C. Russell, SME, 2014</t>
  </si>
  <si>
    <t>Unidad Minera Caudalosa Chica, Huancavelica, Peru</t>
  </si>
  <si>
    <t xml:space="preserve">Contamination of río Escalera and río Opamayo 110 km downstream </t>
  </si>
  <si>
    <t>Tranque Adosado Planta Alhué, Alhué, Region Metropolitana, Chile</t>
  </si>
  <si>
    <t>EQ</t>
  </si>
  <si>
    <t>Villavicencio</t>
  </si>
  <si>
    <t>Intraplate earthquake Mw = 8.8, R = 252 km, slope 4.5:1, slope instability with seismically induced deformations</t>
  </si>
  <si>
    <t>Las Palmas, Pencahue, VII Region, Maule, Chile (COMINOR)</t>
  </si>
  <si>
    <t>Intraplate earthquake Mw = 8.8, 80% of total volume estimated lost, overtopping with ﬂow failure</t>
  </si>
  <si>
    <t>Tranque Planta Chacón, Cachapoal, VI Region, Rancagua, Chile</t>
  </si>
  <si>
    <t>Intraplate earthquake Mw = 8.8, slope 1.8:1, slope instability with seismically induced deformations</t>
  </si>
  <si>
    <t>Veta del Agua Tranque No. 5, Nogales, V Region, Valparaíso, Chile</t>
  </si>
  <si>
    <t>Intraplate earthquake Mw = 8.8, slope 1.4:1, slope instability with seismically induced deformations</t>
  </si>
  <si>
    <t>Tranque Adosado Planta Alhué, Alhué, Region Metropolitana, Chile (Florida Mining)</t>
  </si>
  <si>
    <t>Intraplate earthquake Mw = 8.8, 80% of total volume estimated lost, slope 1.2:1, slope instability with seismically induced deformations</t>
  </si>
  <si>
    <t>Karamken, Magadan Region, Russia (cyanide-leach processing facility of gold mines in the region)</t>
  </si>
  <si>
    <t>WISE, MACE</t>
  </si>
  <si>
    <t xml:space="preserve">11 houses lost, 1 death (Karamken Update - MACE 2012-02-10); shutdown in 1990s; bad design, bad construction, no maintenance led to groundwater contamination prior to failure; </t>
  </si>
  <si>
    <t>Vein</t>
  </si>
  <si>
    <t>Huayuan County, Xiangxi Autonomous Prefecture, Hunan Province, China</t>
  </si>
  <si>
    <t>3 killed, 4 injured</t>
  </si>
  <si>
    <t>Kingston fossil plant, Harriman, Tennessee, USA (TVA)</t>
  </si>
  <si>
    <t>5.4 million cubic yards (1.09 billion gallons) of fly ash was released (http://www.sourcewatch.org/index.php?title=TVA_Kingston_Fossil_Plant_coal_ash_spill#TVA_Reaction)</t>
  </si>
  <si>
    <t>Strat</t>
  </si>
  <si>
    <t>Taoshi, Linfen City, Xiangfen county, Shanxi province, China (Tahsan Mining Co.)</t>
  </si>
  <si>
    <t>At least 254 dead and 35 injured; mine not operating - claimed that state-owned company "sealed" TSF</t>
  </si>
  <si>
    <t>Glebe Mines, UK</t>
  </si>
  <si>
    <t>F</t>
  </si>
  <si>
    <t>HSE Report</t>
  </si>
  <si>
    <t>Flourspar mine.  Initial Report of the HSE investigation into the Glebe Mines Stony Middleton dam failure 2007, HSE Central Division - Nottingham, UK, 23Feb07</t>
  </si>
  <si>
    <t>Mineracao Rio Pomba Cataguases, Mirai, Minas Gerais, Brazil, Mineração (Industrias Quimicas Cataguases)</t>
  </si>
  <si>
    <t xml:space="preserve">The mud flow left about 4000 residents of the cities of Miraí and Muriaé in the Zona da Mata homeless. Crops and pastures were destroyed and the water supply was compromised in cities in the states of Minas Gerais and Rio de Janeiro. </t>
  </si>
  <si>
    <t>Laterite (Bauxite)</t>
  </si>
  <si>
    <t>Fonte Santa ,Freixia De Espado a Cinta, Potugal</t>
  </si>
  <si>
    <t>?</t>
  </si>
  <si>
    <t>Duque, 2011</t>
  </si>
  <si>
    <t>Reconstitution of the failure of the Fonte Santa mine tailings dam. Modelling of the dam breaching process. Marta AC Duque, New University of Lisbon, Master of Civil Engineering Structures and Geotechnics thesis, July 2011</t>
  </si>
  <si>
    <t>Nchanga, Chingola, Zambia (Konkola Copper Mines - Vedanta)</t>
  </si>
  <si>
    <t>Konkola Copper Mines Plc (51% Vedanta Resources plc)  Failure of tailings slurry pipeline from Nchanga tailings leaching plant to Muntimpa tailings dumps. Release of highly acidic tailings into Kafue river; high concentrations of copper, manganese, cobalt in river water; drinking water supply of downstream communities shut down.</t>
  </si>
  <si>
    <t>SSC</t>
  </si>
  <si>
    <t>Co</t>
  </si>
  <si>
    <t>Miliang, Zhen'an County, Shangluo, Shaanxi Province, China</t>
  </si>
  <si>
    <t xml:space="preserve">The landslide buried about 40 rooms of nine households, leaving 17 residents missing. Five injured people were taken to hospital. More than 130 local residents have been evacuated. Toxic potassium cyanide was released into the Huashui river, contaminating it approx. 5 km downstream. </t>
  </si>
  <si>
    <t>Brazil Magazine</t>
  </si>
  <si>
    <t>In March 2006, a leaking (sic) let 400 million liters (400,000 m3) of muddy water escape making its way to Rio de Janeiro. "Brazilian Rains Kill Dozens and Broken Dam Leaves, Thousands Without Shelter ," José Wilson Miranda , Brazzil Magazine, 11 January 2007  The mud flow left about 4000 residents of the cities of Miraí and Muriaé in the Zona da Mata homeless. Crops and pastures were destroyed and the water supply was compromised in cities in the states of Minas Gerais and Rio de Janeiro; company was cited for a TSF infraction in 2006</t>
  </si>
  <si>
    <t>Bangs Lake, Jackson County, Mississippi, USA (Mississippi Phosphates Corp)</t>
  </si>
  <si>
    <t>Mississippi Phosphates Corp. Phosphogypsum stack failure, because the company was trying to increase the capacity of the pond at a faster rate than normal, according to Officials with the Mississippi Department of Environmental Quality (the company has blamed the spill on unusually heavy rainfall, though). Liquid poured into adjacent marsh lands, causing vegetation to die.</t>
  </si>
  <si>
    <t>Pinchi Lake, BC, Canada (Teck Cominco Ltd.)</t>
  </si>
  <si>
    <t>Hg</t>
  </si>
  <si>
    <t>WR</t>
  </si>
  <si>
    <t>6,000-8,000</t>
  </si>
  <si>
    <t>Mercury contaminated tailings into Pinchi Lake; operated 1940-43 and 1968-1975 by Cominco</t>
  </si>
  <si>
    <t>Vein-Strat</t>
  </si>
  <si>
    <t>Riverview, Florida, USA</t>
  </si>
  <si>
    <t>A dike at the top of a 100-foot-high gypsum stack holding 150-million gallons of polluted water broke after waves driven by Hurricane Frances bashed the dike's southwest corner. Liquid spilled into Archie Creek that leads to Hillsborough Bay.</t>
  </si>
  <si>
    <t>Partizansk, Primorski Krai, Russia (Dalenergo)</t>
  </si>
  <si>
    <t>Ring</t>
  </si>
  <si>
    <t>A ring dike, enclosing an area of roughly 1 km2 and holding roughly 20 million cubic meters of coal ash, broke. The break left a hole roughly 50 meter wide in the dam. The ash flowed through a drainage canal into a tributary to the Partizanskaya River which empties in to Nahodka Bay in Primorski Krai (east of Vladivostok).  For details download Sept. 2004 report by Paul Robinson, SRIC.</t>
  </si>
  <si>
    <t>Malvési, Aude, France (Comurhex, Cogéma/Areva)</t>
  </si>
  <si>
    <t>Uranium slurries elevated nitrate in river. Decantation and evaporation pond of uranium conversion plant dam failure after heavy rain in preceding year. the release led to elevated nitrate concentrations of up to 170 mg/L in the canal of Tauran for several weeks.</t>
  </si>
  <si>
    <t>Cerro Negro, near Santiago, Chile, (5 of 5)</t>
  </si>
  <si>
    <t>T</t>
  </si>
  <si>
    <t>WISE, Villavicencio</t>
  </si>
  <si>
    <t>Tailings flowed 20 kilometers downstream the río La Ligua.</t>
  </si>
  <si>
    <t>Sasa Mine, Macedonia</t>
  </si>
  <si>
    <t>Pb-Zn</t>
  </si>
  <si>
    <t>70,000-100,000</t>
  </si>
  <si>
    <t>Vrhovnik et al, 2011; Vrhovnik et al, 2013; Peck, 2007</t>
  </si>
  <si>
    <t>Culvert failure under Sasa Mine Tailings Dam. (Avoiding tailings dam failures, Good practice in prevention, Philip Peck, UNEP GRID Arendal and IIIEE at Lund University, Workshop on the safety of Tailings Management Facilities, November 12, 2007, Yerevan, Armenia); Tailings dam break with waste flowing into Lake Kalimanci 12 km from mine. (http://www.geologija-revija.si/dokument.aspx?id=1229); The Occurrence of Heavy Metals and Metalloids in Surficial Lake Sediments before and after a Tailings Dam Failure, Petra Vrhovnik, Tadej Dolenec, Todor Serafimovski, Matej Dolenec, Nastja Rogan Šmuc, Pol. J. Environ. Stud. Vol. 22, No. 5 (2013), 1525-1538 (http://www.pjoes.com/pdf/22.5/Pol.J.Environ.Stud.Vol.22.No.5.1525-1538.pdf)</t>
  </si>
  <si>
    <t>1.2 billion liters (1.2 million m3) of toxic water was poured out into the Pomba and Paraíba do Sul rivers. "Brazilian Rains Kill Dozens and Broken Dam Leaves, Thousands Without Shelter ," José Wilson Miranda , Brazzil Magazine, 11 January 2007</t>
  </si>
  <si>
    <t>El Cobre, Chile - El Soldado (Exxon)</t>
  </si>
  <si>
    <t>Strong rains and overﬂow</t>
  </si>
  <si>
    <t>HT Manto</t>
  </si>
  <si>
    <t>19th c</t>
  </si>
  <si>
    <t>El Cobre, Chile, 2, 3, 4, 5 (Exxon)</t>
  </si>
  <si>
    <t>San Marcelino Zambales, Philippines, Bayarong dam (Benguet Corp-Dizon Copper-Silver Mines Inc)</t>
  </si>
  <si>
    <t>&gt;1,000,000?</t>
  </si>
  <si>
    <t>WISE, Piplinks</t>
  </si>
  <si>
    <t>Dizon Copper Silver Mines Inc. Spillway of Bayarong tailings dam collapsed and Camalca tailings dam damaged during heavy rain. Low lying villages flooded with mine waste; 250 families evacuated; mined ceased operations in 1997</t>
  </si>
  <si>
    <t>San Marcelino Zambales, Philippines, Camalca dam (Benguet Corp-Dizon Copper-Silver Mines)</t>
  </si>
  <si>
    <t xml:space="preserve">Heavy rains impounded water on the Bayarong tailings dam and Camalca silt dam, and spillways, eroding these and eventually causing leak. Some tailings spilled into Mapanuepe Lake and eventually into the Sto. Tomas River.  </t>
  </si>
  <si>
    <t>Tarkwa, Ghana (Goldfields)</t>
  </si>
  <si>
    <t>Environmental New Service</t>
  </si>
  <si>
    <t>http://www.corpwatch.org/article.php?id=744  (accessed 1Jul16)  This is possibly a larger failure, but no additional details are available.</t>
  </si>
  <si>
    <t>Sebastião das Águas Claras, Nova Lima district, Minas Gerais, Brazil</t>
  </si>
  <si>
    <t>2 killed, 3 missing. Taililngs 8 km downstream the Córrego Taquaras stream, mud affected an area of 30 hectares</t>
  </si>
  <si>
    <t>Nandan Tin mine, Dachang, Guangxi</t>
  </si>
  <si>
    <t>Wei, WISE</t>
  </si>
  <si>
    <t>WISE:15 killed, 100 missing, 100 houses destroyed</t>
  </si>
  <si>
    <t>Py, Asp, Ga</t>
  </si>
  <si>
    <t>Inez, Martin County, Kentucky, USA (Massey Energy subsidiary Martin Co. Coal Corp)</t>
  </si>
  <si>
    <t>Table 1</t>
  </si>
  <si>
    <t>ICOLD, WISE</t>
  </si>
  <si>
    <t>Estimated 250 million gallons (950,000 m3) of water and 155,000 cubic yards (118,500 m3) of coal waste into local streams 80' deep over a 15-18' crown pillar; $46M for cleanup, $3.5M in state fines; since this event, 22 impoundment spills attributed to Massey-operated sites through2010 (Wheeling Jesuit Univ.)</t>
  </si>
  <si>
    <t>Aitik mine, near Gällivare, Sweden (Boliden Ltd)</t>
  </si>
  <si>
    <t>MW &amp; E</t>
  </si>
  <si>
    <t>Failure at containment wall separating tailings pond from decant pond, which caused a 1.3m rise I nwater level. Discharge was controlled and only increase in suspended solids in the Leipojoki and Sakajoki Rivers was reported. https://pure.ltu.se/portal/files/96533586/Numerical_analysis_of_staged_construction_of_an_upstream_tailings_dam.pdf</t>
  </si>
  <si>
    <t>Borsa, Romania (Remin S.A - govt)</t>
  </si>
  <si>
    <t>22,000 t of heavy-metal contaminated tailings, contamination of the Vaser stream, tributary of the Tisza River. Company: Remin SA</t>
  </si>
  <si>
    <t xml:space="preserve">Baia Mare, Romania </t>
  </si>
  <si>
    <t>DS then US</t>
  </si>
  <si>
    <t>A few m</t>
  </si>
  <si>
    <t>&gt;100</t>
  </si>
  <si>
    <t>ICOLD, WISE, Rico</t>
  </si>
  <si>
    <t>(Aurul SA-Esmeralda Exploration, Australia (50%), Remin S.A. (44.8%))  Killed tonnes of fish and poisoned drinking water of more than 2 million people in Hungary; retreating old tailings (mining there for over 2,000 years) with cyanide; high snowfall led to water rise and overtopping causing a breach 25m wide and 2.5m deep (livebettermagazine.com)</t>
  </si>
  <si>
    <t>Tailings</t>
  </si>
  <si>
    <t>St, Bi, Py, Ga</t>
  </si>
  <si>
    <t>Toledo City, Philippines (Atlas Con Mining Corp)</t>
  </si>
  <si>
    <t>Piplinks</t>
  </si>
  <si>
    <t>Drainage tunnel blowout</t>
  </si>
  <si>
    <t>Red Mountain, BC</t>
  </si>
  <si>
    <t>Au Ag</t>
  </si>
  <si>
    <t>Jumbo</t>
  </si>
  <si>
    <t>Mt Polley Expert Panel 2015, App. I</t>
  </si>
  <si>
    <t>Failure of the surface water diversion culvert beneath the facility. Discharge of tailings into the water reclaim pond downstream of the impoundment and into Little Sheep Creek.</t>
  </si>
  <si>
    <t>Surigao Del Norte Placer, Philippines (#3 of 3) Manila Mining Corp</t>
  </si>
  <si>
    <t>700,000 t</t>
  </si>
  <si>
    <t>ICOLD, Piplinks</t>
  </si>
  <si>
    <t>Manila Mining Corp.  Tailings spill from damaged concrete pipe.  17 homes buried, 51 hectares of riceland swamped.</t>
  </si>
  <si>
    <t>Placer</t>
  </si>
  <si>
    <t>Huelva, Spain (Fertiberia, Foret)</t>
  </si>
  <si>
    <t>Fertiberia phosphate mine, 50,000 m3 of acidic and toxic water</t>
  </si>
  <si>
    <t>Zamboanga Del Norte, Sibutad Gold Project (Philex Mining Corp)</t>
  </si>
  <si>
    <t>Philex Gold Philippines Inc. Heavy rain resulted in overflowing of silt dam at the Sibutad gold project</t>
  </si>
  <si>
    <t>Los Frailes, near Seville, Spain (Boliden Ltd.)</t>
  </si>
  <si>
    <t>R</t>
  </si>
  <si>
    <t>Modern mining started in 1876 at nearby Aznalcollar; Andaluza de Piritas started open pit in 1979 after delineating recently-discovered mineralization; Boliden purchased company in 1987.</t>
  </si>
  <si>
    <t>VMS</t>
  </si>
  <si>
    <t>PY</t>
  </si>
  <si>
    <t>Mulberry Phosphate, Polk County, Florida, USA (Mulberry Phosphate)</t>
  </si>
  <si>
    <t>WISE; Beavers 2013.</t>
  </si>
  <si>
    <t>Phosphogypsum stack failure. Biota in the Alafia River eliminated (WISE). Mulberry Phosphate had a gypsum stack dam break that resulted in the release of approximately 50 million gallons of waters into adjacent marshes and ponds. Acidic water eventually traveled down the Alafia toward Tampa Bay. Estimates of fish killed ranged from 50,000 to 3,000,000 (An Overview of Phosphate Mining and Reclamation in Florida, Casey Beavers, University of Florida thesis, April 2013).</t>
  </si>
  <si>
    <t>Philex Gold Philippines Inc. Heavy rain caused mudflow and rockslide into silt dam at Lalab. Flashfloods damaged nearby houses and rice fields.</t>
  </si>
  <si>
    <t>Pinto Valley, Arizona, USA (BHP Copper)</t>
  </si>
  <si>
    <t>Tailings dam slope failure. Tailings flow covers 16 hectares.</t>
  </si>
  <si>
    <t>Algarrobo, IV Region, Vallenar, Chile</t>
  </si>
  <si>
    <t>Intraplate earthquake Ms = 7.0, R = 100 km, dam slope 1.5:1</t>
  </si>
  <si>
    <t>Magmatic</t>
  </si>
  <si>
    <t>Intraplate earthquake Ms = 7.0, R = 80 km, dam slope 1.5:1</t>
  </si>
  <si>
    <t>Maitén, IV Region, Vallenar, Chile</t>
  </si>
  <si>
    <t>Intraplate earthquake Ms = 7.0, R = 120 km, dam slope 1.5:1</t>
  </si>
  <si>
    <t>Tranque Antiguo Planta La Cocinera, IV Region, Vallenar, Chile</t>
  </si>
  <si>
    <t>US/CL</t>
  </si>
  <si>
    <t>&gt;0.15</t>
  </si>
  <si>
    <t>Intraplate earthquake Ms = 7.0, R = 80 km, dam slope 1.7:1; deaths in 1943 failure after 7.9 magnitude eartquake</t>
  </si>
  <si>
    <t>Amatista, Nazca, Peru</t>
  </si>
  <si>
    <t>Liquefaction failure of upstream-type tailings dam during M6.4 earthquake. Flow runout of about 600 meters, spill into river, croplands contaminated.</t>
  </si>
  <si>
    <t>El Porco, Bolivia (Comsur-62%, Rio Tinto-33%)</t>
  </si>
  <si>
    <t>400,000 tonnes released, 300 km of Pilcomayo river contaminated</t>
  </si>
  <si>
    <t>Marcopper, Marinduque Island, Philippines (#2 of 2) (Placer Dome and President Marcos)</t>
  </si>
  <si>
    <t>ICOLD, WISE, Piplinks</t>
  </si>
  <si>
    <t>Drainage tunnel plug failed. 26 km of the Makulaquit and Boac river systems filled with tailings rendering them unusable; US$ 80 million in damage; no production after this event</t>
  </si>
  <si>
    <t>Sgurigrad, Bulgaria</t>
  </si>
  <si>
    <t>ICOLD, Rico</t>
  </si>
  <si>
    <t>Negros Occidental, Bulawan Mine Sipalay River, Philippines (Philex Mining Corp)</t>
  </si>
  <si>
    <t>Pressure exerted by impounded tailings caused leak in decant tower of tailings pond 1 at the Bulawan gold mine. This was the 4th discharge in this area (1st was in 1982);  mine reactivated by Philex in 1996 and decommissioned in 2002 after which tailings dried up causing a dust problem as far as 5km from site</t>
  </si>
  <si>
    <t>Golden Cross, Waitekauri Valley, New Zealand (Coeur d'Alène Mines)</t>
  </si>
  <si>
    <t>25-30</t>
  </si>
  <si>
    <t>Nil</t>
  </si>
  <si>
    <t>ICOLD</t>
  </si>
  <si>
    <t>Movement of dam</t>
  </si>
  <si>
    <t>Surigao del Norte Placer, Philippines (#2 of 3) (Manila Mining Corp)</t>
  </si>
  <si>
    <t xml:space="preserve">12 people killed, coastal pollution </t>
  </si>
  <si>
    <t>Omai Mine, Tailings dam No 1, 2, Guyana (Cambior)</t>
  </si>
  <si>
    <t>Cambior Inc., Canada (65%), Golden Star Resources Inc., Colorado, USA (30%) 80 km of Essequibo River declared environmental disaster zone.</t>
  </si>
  <si>
    <t>Middle Arm, Launceston, Tasmania</t>
  </si>
  <si>
    <t>CL</t>
  </si>
  <si>
    <t>Riltec, Mathinna, Tasmania</t>
  </si>
  <si>
    <t>Hopewell Mine, Hillsborough County, Florida, USA</t>
  </si>
  <si>
    <t>IMC-Agrico.  Water from a clay settling pond spilled into nearby wetlands and the Alafia River, Keysville flooded.</t>
  </si>
  <si>
    <t>Payne Creek Mine, Polk County, Florida, USA</t>
  </si>
  <si>
    <t>IMC-Agrico. Majority of spill contained on adjacent mining area; 500,000 m3 released into Hickey Branch, a tributary of Payne Creek.</t>
  </si>
  <si>
    <t xml:space="preserve">Fort Meade Phosphate, Florida, USA </t>
  </si>
  <si>
    <t>Cargill. Phosphogypsum process (?) water. Spill into Peace River near Fort Meade.</t>
  </si>
  <si>
    <t>IMC-Agrico Phosphate, Florida, USA</t>
  </si>
  <si>
    <t>IMC-Agrico. Sinkhole opens in phosphogypsum stack.</t>
  </si>
  <si>
    <t>Merriespruit, near Virginia, South Africa (Harmony) - No 4A Tailings Complex</t>
  </si>
  <si>
    <t>US paddock</t>
  </si>
  <si>
    <t>Dam wall breach following heavy rain, tailings traveled 4 km downstream, 17 people killed, extensive damage to residential township; No 4 TSF started in 1978 and was only 320m from nearest houses</t>
  </si>
  <si>
    <t>WITS</t>
  </si>
  <si>
    <t>Olympic Dam, Roxby Downs, South Australia</t>
  </si>
  <si>
    <t>Cu U</t>
  </si>
  <si>
    <t>Designed groundwater leakage from unlined tailings impoundment into groundwater.  Up to 5 million m3 of contaminated water into the subsoil.</t>
  </si>
  <si>
    <t>Minera Sera Grande: Crixas, Goias, Brazil</t>
  </si>
  <si>
    <t>CST</t>
  </si>
  <si>
    <t>2.25Mt</t>
  </si>
  <si>
    <t>None</t>
  </si>
  <si>
    <t>Fort Meade, Florida, Cargill phosphate (#3 of 3)</t>
  </si>
  <si>
    <t>Longjiaoshan, Daye Iron Ore mine, Hubei</t>
  </si>
  <si>
    <t>Wei</t>
  </si>
  <si>
    <t>Marcopper, Marinduque Island, Mogpog Philippines(12/6) (#1 of 2) (Placer Dome-President Marcos)</t>
  </si>
  <si>
    <t>Siltation (tailings) dam failure. Mogpog River and Mogpog town flooded. The dam was completed in 1992.</t>
  </si>
  <si>
    <t>Gibsonton, Florida, USA (Cargill)</t>
  </si>
  <si>
    <t xml:space="preserve">Fish killed when acidic water spilled into Archie Creek (WISE). </t>
  </si>
  <si>
    <t>TD 7, Chingola, Zambia</t>
  </si>
  <si>
    <t>T&amp;E</t>
  </si>
  <si>
    <t>100 t</t>
  </si>
  <si>
    <t>Itogon-Suyoc, Baguio gold district, Luzon, Philippines (Benguet Corp)</t>
  </si>
  <si>
    <t>Itogon-Suyoc Mines.  Overtopping at the dam of the Itogon-Suyoc gold and silver mines occurred during a typhoon when the dam’s penstock and diversion tunnel were blocked. Siltation of the adjoining river. No production after this event.</t>
  </si>
  <si>
    <t>&gt;50</t>
  </si>
  <si>
    <t>Saaiplaas, South Africa, failure on south ring dyke (22Mar93)</t>
  </si>
  <si>
    <t>minimal</t>
  </si>
  <si>
    <t>Blight, ICOLD</t>
  </si>
  <si>
    <t xml:space="preserve">Slope Stability in Surface Mining, W. A. Hustrulid, M. Kim McCarter, Dirk J. A. Van Zyl, 2001, Chapter 42, Management and Operational Background to the Three Tailings Dam Failures in South Africa, G Blight, p. 386.  Three separate events within 4 days.  </t>
  </si>
  <si>
    <t>Wits</t>
  </si>
  <si>
    <t>Saaiplaas, South Africa, 2 failures on west ring dyke (18-19Mar93)</t>
  </si>
  <si>
    <t>Ray Complex, Pinal County, Arizona, AB-BA Impoundment</t>
  </si>
  <si>
    <t>EPA 1997</t>
  </si>
  <si>
    <t>Swollen out of its banks by the heavy rains, the Gila River breached the AB-BC tailings impoundment containment dike on the night of January 9, 1993.  Continued flooding over the next several days resulted in a total of 13 separate breaches of the dike, three of which eroded through the dike and into the toe of the tailings pile.</t>
  </si>
  <si>
    <t>Marsa, Peru (Marsa Mining Corp)</t>
  </si>
  <si>
    <t>Dam failure from overtopping.</t>
  </si>
  <si>
    <t>Kojkovac, Montenegro</t>
  </si>
  <si>
    <t>none</t>
  </si>
  <si>
    <t>Maritsa Istok 1, Bulgaria</t>
  </si>
  <si>
    <t>Ash</t>
  </si>
  <si>
    <t>Dam failure from inundation of the beach.</t>
  </si>
  <si>
    <t>Tubu, Benguet, No.2 Tailings Pond, Luzon, Philippines - Padcal (Philex)</t>
  </si>
  <si>
    <t>Philex Mining Corp. Collapse of dam wall (foundation failure). 80,000,000 tonnes released, siltation affected government irrigation system; the 2nd of 3 dams that Philex controls failed in 1994 and a 3rd breached in 2001; Benguet Corp and Lepanto mines have built 5 TSFs each and no longer operate their mines; Itogon-Suyac;s TSF collapsed in 1994 (from UN report (2007))</t>
  </si>
  <si>
    <t>Ajka Alumina Plant, Kolontár, Hungary</t>
  </si>
  <si>
    <t>Kolontár Report</t>
  </si>
  <si>
    <t>The Kolontar Report (https://www.google.com/?gws_rd=ssl#q=kolontar+hungary+disaster)  Dam break occurred during the construction of Reservoir 10 resulting in alkaline (pH = 10-11) slag water escaping, polluting the rivers Marcal and Rába through the Torna stream to a traceable extent.</t>
  </si>
  <si>
    <t>Iron Dyke, Sullivan Mine, Kimberley, BC, Canada (Cominco, Inc)</t>
  </si>
  <si>
    <t>ICOLD, WISE, Mt Polley Expert Panel 2015, App I</t>
  </si>
  <si>
    <t>Dam failure (liquefaction in old tailings foundation during construction of incremental raise), material was contained in an adjacent pond.</t>
  </si>
  <si>
    <t>Magma Mine Tailings Dam #3</t>
  </si>
  <si>
    <t>On January 4, 1991, the face of Tailings Dam No. 3 failed, allowing 150 to 250 tons of tailings to enter Pinto Creek. The tailings discharge was accompanied by approximately two million gallons of water which were released over a period of 16 hours.</t>
  </si>
  <si>
    <t>Brewer Gold Mine Jefferson South Carolina</t>
  </si>
  <si>
    <t>NWF, 2012</t>
  </si>
  <si>
    <t>The spill killed 11,000 fish and decimated 50 miles of the Lynches River. (Protecting America's Waters from Irresponsible Mining, National Wildlife Federation, February, 2012)</t>
  </si>
  <si>
    <t>Matachewan Mines, Kirtland Lake, Ontario</t>
  </si>
  <si>
    <t>Proceedings of Canadian dam safety conference, Niagara Falls (Canada), Oct 1996; Ontario Environment, 1990</t>
  </si>
  <si>
    <t>Proceedings: Failure of the dam in 1990, when it discharged 190,000 cu m of tailings into Davidson Creek and the Montreal River. The contaminant plume was observed as far away as Lake Temiskaming, some 168 km downstream. (https://www.etde.org/etdeweb/details.jsp?query_id=1&amp;page=0&amp;osti_id=415194); Ontario Environment (https://archive.org/details/matachewanmineta00ontauoft)</t>
  </si>
  <si>
    <t>Soda Lake, California, USA</t>
  </si>
  <si>
    <t>Na</t>
  </si>
  <si>
    <t>Silver King, Idaho, USA</t>
  </si>
  <si>
    <t>Ag Pb</t>
  </si>
  <si>
    <t>Small</t>
  </si>
  <si>
    <t>Big Four, Florida, USA</t>
  </si>
  <si>
    <t>Thompson Creek, Idaho, USA (Cyprus)</t>
  </si>
  <si>
    <t>Mo</t>
  </si>
  <si>
    <t>Southern Clay, Tennessee, USA</t>
  </si>
  <si>
    <t>Clay</t>
  </si>
  <si>
    <t>Stancil, Maryland, USA</t>
  </si>
  <si>
    <t>Sand</t>
  </si>
  <si>
    <t>ICOLD, Rico, WISE</t>
  </si>
  <si>
    <t>Unidentified, Hernando, County, Florida, USA #2</t>
  </si>
  <si>
    <t>Limestone</t>
  </si>
  <si>
    <t>Jinduicheng, Shaanxi Province., China</t>
  </si>
  <si>
    <t>~20</t>
  </si>
  <si>
    <t>Consolidated Coal No.1, Tennessee, USA,</t>
  </si>
  <si>
    <t>Unidentified, Hernando, County, Florida, USA</t>
  </si>
  <si>
    <t>Rain Starter Dam, Elko, Nevada, USA</t>
  </si>
  <si>
    <t>Riverview, Hillsborough County, Florida</t>
  </si>
  <si>
    <t>Gardiner/Cargill.  A breach at a Riverview phosphogypsum stack caused the release of 65,000 gallons of process water into Hillsborough Bay, impacting coastal ecosystems, including sea grasses and mangroves. Acidic spill. Thousands of fish killed at mouth of Alafia River. (An Overview of Phosphate Mining and Reclamation in Florida, Casey Beavers, University of Florida thesis, April 2013)</t>
  </si>
  <si>
    <t>Surigao Del Norte Placer, Philippines (#1 of 3) (Manila Mining Corp)</t>
  </si>
  <si>
    <t>Montcoal No.7, Raleigh County, West Virginia, USA</t>
  </si>
  <si>
    <t>tailings flow 80 km downstream</t>
  </si>
  <si>
    <t>Bekovsky, Western Siberia</t>
  </si>
  <si>
    <t>Argillite, aleurolite</t>
  </si>
  <si>
    <t>Xishimen, China</t>
  </si>
  <si>
    <t>Montana Tunnels, MT, USA (Pegasus Gold)</t>
  </si>
  <si>
    <t>Old Mining District re-opened with open pit</t>
  </si>
  <si>
    <t>Marianna Mine #58, PA</t>
  </si>
  <si>
    <t>Mankayan District, Luzon, Phillippines, No.3 Tailings Pond (Benguet Corp subsidiary Lepanto Con Mining Co)</t>
  </si>
  <si>
    <t>&gt;100,000?</t>
  </si>
  <si>
    <t>Lepanto Consolidated Mining Corporation. Collapse of tailings pond 3 due to weakened dam embankment caused by additional loading. Siltation of the Abra River which affected 9 municipalities</t>
  </si>
  <si>
    <t>Pico de Sao Luis, Gerais, Brazil</t>
  </si>
  <si>
    <t xml:space="preserve">Fe </t>
  </si>
  <si>
    <t>Rossarden, Tasmania</t>
  </si>
  <si>
    <t>Story’s Creek, Tasmania</t>
  </si>
  <si>
    <t>Valley side</t>
  </si>
  <si>
    <t>Minimal</t>
  </si>
  <si>
    <t>Itabirito, Minas Gerais, Brazil</t>
  </si>
  <si>
    <t>Gravity</t>
  </si>
  <si>
    <t>Masonry</t>
  </si>
  <si>
    <t>100,000t</t>
  </si>
  <si>
    <t xml:space="preserve">Itaminos Comercio de Minerios.  Dam wall burst. </t>
  </si>
  <si>
    <t>Mineral King, BC, Canada</t>
  </si>
  <si>
    <t>ICOLD, MT Polley Expert Panel 2015, App I</t>
  </si>
  <si>
    <t>Tailings spilt out through dam but were almost completely contained by the emergency pond downstream of the dam.</t>
  </si>
  <si>
    <t>Huangmeishan, China</t>
  </si>
  <si>
    <t>Spring Creek Plant, Borger, Texas, USA</t>
  </si>
  <si>
    <t>Bonsal, North Carolina, USA</t>
  </si>
  <si>
    <t>Prestavel Mine - Stava, North Italy, 2, 3 (Prealpi Mineraria)</t>
  </si>
  <si>
    <t>Damage valued at Euro133M; razed 20 buildings in Stava and flowed in to Avisio River; mining of argentiferous galena since 16th c.; fluorite mining commenced in 1934 and throughput increased from 30tpd to 200tpd in 1961; 1st TSF in use by 1962, 2nd by 1970</t>
  </si>
  <si>
    <t>La Belle, Pennsylvania, USA</t>
  </si>
  <si>
    <t>Cerro Negro No. (4 of 5)</t>
  </si>
  <si>
    <t>ICOLD WISE, Rico</t>
  </si>
  <si>
    <t>Veta de Agua</t>
  </si>
  <si>
    <t>WISE, Rico</t>
  </si>
  <si>
    <t>Niujiaolong, Shizhuyuan Non-ferrous Metals Co., Hunan</t>
  </si>
  <si>
    <t>El Cobre No. 4 - El Soldado (Exxon)</t>
  </si>
  <si>
    <t>Marga, Chile - El Teniente (Codelco)</t>
  </si>
  <si>
    <t>Olinghouse, Nevada, USA</t>
  </si>
  <si>
    <t>Quintette, MaËmot, BC, Canada</t>
  </si>
  <si>
    <t>Blight &amp; Fourie, 2004</t>
  </si>
  <si>
    <t>Waste dump failure - pore pressure resulting from collapse settlement. River valley filled with waste for 2.5km. (Blight &amp; Fourie, 2004)</t>
  </si>
  <si>
    <t>Texasgulf 4B Pond, Beaufort, Co., North Carolina, USA</t>
  </si>
  <si>
    <t>Mirolubovka, Southern Ukraine</t>
  </si>
  <si>
    <t>E&amp;T</t>
  </si>
  <si>
    <t>Battle Mt. Gold, Nevada,</t>
  </si>
  <si>
    <t>Virginia Vermiculite, Louisa County, Virginia, USA</t>
  </si>
  <si>
    <t>Vermiculite</t>
  </si>
  <si>
    <t>Clayton Mine, Idaho, USA</t>
  </si>
  <si>
    <t>Mine shut down in 1986</t>
  </si>
  <si>
    <t>Golden Sunlight, MT, USA</t>
  </si>
  <si>
    <t>Discovered in 1890, production ceased in 1945; mine started as open pit in 1983; earlier dumps/tails cleaned up</t>
  </si>
  <si>
    <t>Vallenar 1 and 2</t>
  </si>
  <si>
    <t>Grey Eagle, California, USA</t>
  </si>
  <si>
    <t xml:space="preserve"> Sipalay, Phillippines, No.3 Tailings Pond (Maricalum Mining Corp)</t>
  </si>
  <si>
    <t>28,000,000t</t>
  </si>
  <si>
    <t>dam failure, due to slippage of foundations on clayey soils.  Widespread inundation of agricultural land up to 1.5 m high; 1st of 4 discharges reported in this area (4th in 1995); mine reactivated by Philex in 1996 and decommissioned in 2002 after which tailings dried up causing a dust problem as far as 5km from site</t>
  </si>
  <si>
    <t>~100</t>
  </si>
  <si>
    <t>Royster, Florida, USA</t>
  </si>
  <si>
    <t>Gypsum</t>
  </si>
  <si>
    <t>Ages, Harlan County, Kentucky, USA</t>
  </si>
  <si>
    <t>Dixie Mine, Colorado, USA</t>
  </si>
  <si>
    <t>Ceased operations in 1954</t>
  </si>
  <si>
    <t>Py Ga</t>
  </si>
  <si>
    <t>Balka Chuficheva, Russia</t>
  </si>
  <si>
    <t>Texasgulf No. 1 Pond, Beaufort Co., North Carolina, USA</t>
  </si>
  <si>
    <t>Veta de Aqua A</t>
  </si>
  <si>
    <t>Veta de Agua B</t>
  </si>
  <si>
    <t>Tyrone, New Mexico (Phelps Dodge)</t>
  </si>
  <si>
    <t>Sweeney Tailings Dam, Longmont, Colorado, USA</t>
  </si>
  <si>
    <t>Marga, Sewell, VI Region, Rancagua, Chile - El Teniente (Codelco)</t>
  </si>
  <si>
    <t>Arena, Sewell, VI Region, Rancagua, Chile - El Teniente (Codelco)</t>
  </si>
  <si>
    <t>Kyanite Mining, Virginia, USA</t>
  </si>
  <si>
    <t>Kyanite</t>
  </si>
  <si>
    <t>Churchill Copper, BC</t>
  </si>
  <si>
    <t>Seepage and piping with release of 10,000,000 gallons of supernatant.</t>
  </si>
  <si>
    <t>Churchrock, New Mexico, United Nuclear</t>
  </si>
  <si>
    <t>ICOLD, Wikipedia, Rico</t>
  </si>
  <si>
    <t>Mined closed in 1982; basic surface remediation and tailings pumped into undergorund mine; high radium levels proximal to and on site; EPA program in progress</t>
  </si>
  <si>
    <t>Union Carbide, Uravan, Colorado, USA</t>
  </si>
  <si>
    <t>Suncor E-W Dike, Alberta, Canada</t>
  </si>
  <si>
    <t>Oil Sands</t>
  </si>
  <si>
    <t xml:space="preserve">Unidentified, British Columbia, Canada </t>
  </si>
  <si>
    <t xml:space="preserve">Piping in the sand beach of the tailings dam </t>
  </si>
  <si>
    <t>Incident No. 1, Elliot, Ontario, Canada</t>
  </si>
  <si>
    <t>Arcturus, Zimbabwe</t>
  </si>
  <si>
    <t>1.7-2.0 Mt</t>
  </si>
  <si>
    <t>Asp, Py</t>
  </si>
  <si>
    <t>Mochikoshi No. 1, Japan (1 of 2)</t>
  </si>
  <si>
    <t>Dam failure due to earthquake</t>
  </si>
  <si>
    <t>Norosawa, Japan</t>
  </si>
  <si>
    <t>Hirayama, Japan</t>
  </si>
  <si>
    <t>Mochikoshi No. 2, Japan (2 of 2)</t>
  </si>
  <si>
    <t>dam failure due to aftershock</t>
  </si>
  <si>
    <t>Syncrude, Alberta, Canada</t>
  </si>
  <si>
    <t>Madison, Missouri, USA</t>
  </si>
  <si>
    <t>Pb</t>
  </si>
  <si>
    <t>Grants, Milan, New Mexico, USA mill site (Homestake Mining)</t>
  </si>
  <si>
    <t>Dam failure, due to rupture of plugged slurry pipeline; mill decommissioned in 1993</t>
  </si>
  <si>
    <t>n.a.</t>
  </si>
  <si>
    <t>Pit No. 2, Western</t>
  </si>
  <si>
    <t>REE</t>
  </si>
  <si>
    <t>Western Nuclear, Jeffrey City, Wyoming, USA #2</t>
  </si>
  <si>
    <t>Kerr-McGee, Churchrock, New Mexico, USA</t>
  </si>
  <si>
    <t>Zlevoto No. 4, Yugoslavia</t>
  </si>
  <si>
    <t xml:space="preserve"> dam failure, due to high phreatic surface and seepage breakout on the embankment face.  Tailings flow reached and polluted nearby river</t>
  </si>
  <si>
    <t>Dashihe, China</t>
  </si>
  <si>
    <t>Unidentified, Idaho, USA</t>
  </si>
  <si>
    <t>Cadet No. 2, Montana,</t>
  </si>
  <si>
    <t>Barite</t>
  </si>
  <si>
    <t>Silverton, Colorado, USA</t>
  </si>
  <si>
    <t>116,000t</t>
  </si>
  <si>
    <t xml:space="preserve">Tailings flow slide polluted nearly 100 miles (160 km) of the Animas river and its tributaries; severe property damage; no injuries </t>
  </si>
  <si>
    <t>Madjarevo, Bulgaria</t>
  </si>
  <si>
    <t>20+</t>
  </si>
  <si>
    <t>Carr Fork, Utah, USA (Anaconda)</t>
  </si>
  <si>
    <t>Adjacent to Bingham Canyon open pit; underground mine operated form 1979-1982 and re-opened in 1984</t>
  </si>
  <si>
    <t>Skarn</t>
  </si>
  <si>
    <t>Mike Horse, Montana, USA (Asarco)</t>
  </si>
  <si>
    <t>Py, En, Ga</t>
  </si>
  <si>
    <t>Dresser No. 4, Montana,</t>
  </si>
  <si>
    <t>Keystone Mine, Crested Butte, Colorado, USA</t>
  </si>
  <si>
    <t>Heath Steele main dam, Brunswick, Canada (American Metals)</t>
  </si>
  <si>
    <t>R,E</t>
  </si>
  <si>
    <t>PY Ga</t>
  </si>
  <si>
    <t>PCS Rocanville, Saskatchewan, Canada</t>
  </si>
  <si>
    <t>K</t>
  </si>
  <si>
    <t>Unidentified, Green River, Wyoming, USA</t>
  </si>
  <si>
    <t>Trona</t>
  </si>
  <si>
    <t>Bafokeng, South Africa</t>
  </si>
  <si>
    <t>Pt</t>
  </si>
  <si>
    <t>https://books.google.com/books?id=mDgarPrQ1_YC&amp;pg=PA383&amp;lpg=PA383&amp;dq=Bafokeng+tailings&amp;source=bl&amp;ots=rgKF0PG8jS&amp;sig=ZHuhBXlzouXT6uMa4exSS0DC96U&amp;hl=en&amp;sa=X&amp;ved=0ahUKEwjKj4OnguLMAhUMcj4KHaBwAc0Q6AEIMDAD#v=onepage&amp;q=Bafokeng%20tailings&amp;f=false (copied 9Jun16)</t>
  </si>
  <si>
    <t>Golden Gilpin Mine, Colorado, USA</t>
  </si>
  <si>
    <t>Deneen Mica Yancey County, North Carolina, USA</t>
  </si>
  <si>
    <t>Mica</t>
  </si>
  <si>
    <t>Ag</t>
  </si>
  <si>
    <t>Galena Mine, Idaho, USA #2 of 2 (ASARCO)</t>
  </si>
  <si>
    <t>Berrien, France</t>
  </si>
  <si>
    <t>GCOS, Alberta, Canada</t>
  </si>
  <si>
    <t>Unidentified, Mississippi, USA #2</t>
  </si>
  <si>
    <t>Unidentified, Canaca, Mexico</t>
  </si>
  <si>
    <t>Ray Mine, Arizona, USA inc #2 (Kennecott)</t>
  </si>
  <si>
    <t>(unidentified), Southwestern USA</t>
  </si>
  <si>
    <t>noted as "Southwestern US" in WISE</t>
  </si>
  <si>
    <t>Earth Resources, N M,</t>
  </si>
  <si>
    <t>Ray Mine, Arizona, USA</t>
  </si>
  <si>
    <t>Buffalo Creek, West Virginia, USA (Pittson Coal Co.)</t>
  </si>
  <si>
    <t>Tailings traveled 27 km downstream, 125 people lost their lives, 500 homes were destroyed. Property and highway damage exceeded $65 million</t>
  </si>
  <si>
    <t>Galena Mine, Idaho, USA #1 of 2 (ASARCO)</t>
  </si>
  <si>
    <t>Cities Service, Fort Meade, Florida,  phosphate</t>
  </si>
  <si>
    <t>Certej gold mine, Romania</t>
  </si>
  <si>
    <t>Mining Watch Romania, 30Oct14;  Adevărul, 14Oct10</t>
  </si>
  <si>
    <t>43 years since the Certej gold mine dam failure, Mining Watch Romania, October 30, 2014; Certej 1971 forgotten tragedy of 89 lives buried under 300 thousand cubic meters of mud, Adevărul, October 14, 2010</t>
  </si>
  <si>
    <t>Pinchi Lake, BC, Canada</t>
  </si>
  <si>
    <t>Western Nuclear, Jeffrey City, Wyoming, USA</t>
  </si>
  <si>
    <t>Mufulira, Zambia (Roan Consolidated Mines)</t>
  </si>
  <si>
    <t>MS</t>
  </si>
  <si>
    <t>Saturated slime tailings deposited in a TSF #3 over subsidence feature flowed into an underground mine killing 89 miners.</t>
  </si>
  <si>
    <t>Maggie Pye, United Kingdom, clay</t>
  </si>
  <si>
    <t>Park, United Kingdom</t>
  </si>
  <si>
    <t>Portworthy, United Kingdom</t>
  </si>
  <si>
    <t>Unidentified, Mississippi, USA</t>
  </si>
  <si>
    <t>Williamsport Washer, Maury County, Tennessee, USA</t>
  </si>
  <si>
    <t>Bilbao, Spain</t>
  </si>
  <si>
    <t>Monsanto Dike 15, TN,</t>
  </si>
  <si>
    <t>Phoenix Copper, BC</t>
  </si>
  <si>
    <t>Piping failure occurred 25 years after closure with a release of 9 million gallons of tailings and supernatant.</t>
  </si>
  <si>
    <t>Stoney Middleton, UK</t>
  </si>
  <si>
    <t>Hokkaido, Japan</t>
  </si>
  <si>
    <t>Agrico Chemical, Florida, USA</t>
  </si>
  <si>
    <t>IMC K-2, Saskatchewan, Canada</t>
  </si>
  <si>
    <t>Climax, Colorado, USA - Mill (Climax Molybdenum Co)</t>
  </si>
  <si>
    <t>Mill decommissioned in 1970</t>
  </si>
  <si>
    <t>Mobil Chemical, Fort Meade, Florida,  phosphate</t>
  </si>
  <si>
    <t>250,000 m3 of phosphatic clay slimes, 1.8 million m3 of water.  Spill reaches Peace River, fish kill reported</t>
  </si>
  <si>
    <t>Unidentified, United Kingdom</t>
  </si>
  <si>
    <t>Unidentified, United Kingdom #3</t>
  </si>
  <si>
    <t>Unidentified, United Kingdom #2</t>
  </si>
  <si>
    <t>Aberfan, South Wales Colliery</t>
  </si>
  <si>
    <t>Blight &amp; Fourie, 2004; WISE; Wikipedia</t>
  </si>
  <si>
    <t xml:space="preserve">Coal tip (waste rock pile) failure. Waste dumped over spring on hillside above village in Tips;  a Tip failed in 1939 burying a road, Tip 4 failed in 1944, Tip 7 failed in 1966 and slid into village </t>
  </si>
  <si>
    <t>Mir mine, Sgorigrad, Bulgaria</t>
  </si>
  <si>
    <t>Tailings wave traveled 8 km to the city of Vratza and destroyed half of Sgorigrad village 1 km downstream, killing 488 people.</t>
  </si>
  <si>
    <t>Williamthorpe, UK</t>
  </si>
  <si>
    <t>Unidentified, Texas, USA</t>
  </si>
  <si>
    <t>Gypsum Tailings Dam (Texas, USA)</t>
  </si>
  <si>
    <t>UP</t>
  </si>
  <si>
    <t>Rico, WISE</t>
  </si>
  <si>
    <t>Summary of Research on Analyses of Flow Failures of Mine Tailings Impoundments, J. K. Jeyapalan, J. M. Duncan, and H. B. Seed</t>
  </si>
  <si>
    <t>Derbyshire, United Kingdom</t>
  </si>
  <si>
    <t>Williamthorpe, UK #2</t>
  </si>
  <si>
    <t>Tymawr, United Kindom Inc#2</t>
  </si>
  <si>
    <t>Tymawr, United Kingdon</t>
  </si>
  <si>
    <t>El Cobre Old Dam</t>
  </si>
  <si>
    <t>&gt;200</t>
  </si>
  <si>
    <t>The talings failures of March 28, 1965, were from La Ligua, Chile, earthquake.  This accounts for a sigificant part of the large number of earthquakes in the period of 1960-1970.  About half of the failed dams  were abandoned, and half were lecated at operating mines. (see Villavicencio et al, 2014)</t>
  </si>
  <si>
    <t>El Cobre New Dam</t>
  </si>
  <si>
    <t>Bellavista, Chile</t>
  </si>
  <si>
    <t>Cerro Blanco de Polpaico, Chile</t>
  </si>
  <si>
    <t>El Cerrado, Chile</t>
  </si>
  <si>
    <t>Hierro Viejo, Chile</t>
  </si>
  <si>
    <t>La Patagua New Dam, Chile (La Patagua - private)</t>
  </si>
  <si>
    <t>Los Maquis No. 1</t>
  </si>
  <si>
    <t>Los Maquis No. 3</t>
  </si>
  <si>
    <t>Ramayana No. 1, Chile</t>
  </si>
  <si>
    <t>Sauce No. 1, Chile</t>
  </si>
  <si>
    <t>Sauce No. 2, Chile</t>
  </si>
  <si>
    <t>Sauce No. 3, Chile</t>
  </si>
  <si>
    <t>Sauce No. 4, Chile</t>
  </si>
  <si>
    <t>American Cyanamid, Florida #2</t>
  </si>
  <si>
    <t>Cerro Negro No. (1 of 5)</t>
  </si>
  <si>
    <t>Cracking due to EQ</t>
  </si>
  <si>
    <t>Cerro Negro No. (2 of 5)</t>
  </si>
  <si>
    <t>Cerro Negro No. (3 of 5)</t>
  </si>
  <si>
    <t>dam failied due to EQ</t>
  </si>
  <si>
    <t>El Cobre Small Dam - El Soldado (Penarroya)</t>
  </si>
  <si>
    <t>21st c</t>
  </si>
  <si>
    <t>N'yukka Creek, USSR</t>
  </si>
  <si>
    <t>Alcoa, Texas, USA</t>
  </si>
  <si>
    <t>Utah Construction, Riverton, Wyoming, USA</t>
  </si>
  <si>
    <t>Mines Development, Edgemont, South Dakota, USA</t>
  </si>
  <si>
    <t>Huogudu, Yunnan Tin Group Co., Yunnan</t>
  </si>
  <si>
    <t>American Cyanamid, Florida</t>
  </si>
  <si>
    <t>ICOLD; Beavers 2013.</t>
  </si>
  <si>
    <t>A gypsum stack dike break occurred at American Cyanamid Phosphate Complex in Brewster, Florida.  Approximately 3 billion gallons of process water were released into Hooker's Prairie.  The water was contained and limed on-site before the water was discharged into the South Prong of the Alafia River.  (An Overview of Phosphate Mining and Reclamation in Florida, Casey Beavers, University of Florida thesis, April 2013)</t>
  </si>
  <si>
    <t>Unidentified, Peru</t>
  </si>
  <si>
    <t>Union Carbide, Maybell, Colorado, USA</t>
  </si>
  <si>
    <t>Jupille, Belgium</t>
  </si>
  <si>
    <t>Cause - Fly ash dum faulure due to removal of toe support of dump. 11 deaths, houses destroyed.</t>
  </si>
  <si>
    <t>Lower Indian Creek, MO, USA</t>
  </si>
  <si>
    <t>Union Carbide, Green River, Utah, USA</t>
  </si>
  <si>
    <t>Grootvlei, South Africa</t>
  </si>
  <si>
    <t>Unidentified, Peace River, Florida, USA 3/52</t>
  </si>
  <si>
    <t>Unidentified, Alfaria River, Florida, USA 2/52</t>
  </si>
  <si>
    <t>Unidentified, Peace River, Florida, USA 9/51</t>
  </si>
  <si>
    <t>Unidentified, Peace River, Florida 7/51</t>
  </si>
  <si>
    <t>Unidentified, Peace River, Florida, USA 2/51</t>
  </si>
  <si>
    <t>Sullivan Mine, Kimberley, BC, Canada</t>
  </si>
  <si>
    <t>Castle Dome, Arizona, USA</t>
  </si>
  <si>
    <t>Hollinger, Canada</t>
  </si>
  <si>
    <t>Captains Flat Dump 3, Australia</t>
  </si>
  <si>
    <t>Kennecott, Utah, USA</t>
  </si>
  <si>
    <t>Kennecott, Garfield, Utah, USA</t>
  </si>
  <si>
    <t>St. Joe Lead, Flat Missouri, USA</t>
  </si>
  <si>
    <t>Captains Flat Dump 6A, Australia</t>
  </si>
  <si>
    <t>Los Cedros, Tlalpujahua, Michoacán, México</t>
  </si>
  <si>
    <t>&gt;300</t>
  </si>
  <si>
    <t>Macias et al, 2015</t>
  </si>
  <si>
    <t>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t>
  </si>
  <si>
    <t>Simmer and Jack, South Africa</t>
  </si>
  <si>
    <t>Barahona, Chile</t>
  </si>
  <si>
    <t>Unidentified, South Africa</t>
  </si>
  <si>
    <t>Agua Dulce, Sewell, VI Region, Rancagua, Chile</t>
  </si>
  <si>
    <t xml:space="preserve"> =====</t>
  </si>
  <si>
    <t>TSF FAILURE TYPE CLASSIFICATIONS (Chambers, Jul15)</t>
  </si>
  <si>
    <t>Very Serious Tailings Dam Failures = multiple loss of life (~20) and/or release of ≥ 1,000,000 m3 total discharge, and/or release travel of 20 km or more</t>
  </si>
  <si>
    <t>Serious Tailings Dam Failures = loss of life and/or release of ≥ 100,000 m3 semi-solids discharge</t>
  </si>
  <si>
    <t>Other Tailings Dam Failures = Engineering/facility failures other than those classified as Very Serious or Serious, no loss of life</t>
  </si>
  <si>
    <t>Other Tailings-Related Accidents = Accidents other than those classified as 1, 2, or 3</t>
  </si>
  <si>
    <t>Non-Tailings (or Unknown type) Failure = Non-tailings incidents - groundwater, waste rock, etc.</t>
  </si>
  <si>
    <t xml:space="preserve"> =======</t>
  </si>
  <si>
    <t>Deposit Type:</t>
  </si>
  <si>
    <t>ICOLD DAM TYPE KEY</t>
  </si>
  <si>
    <t>DAM FILL
MATERIAL KEY</t>
  </si>
  <si>
    <t xml:space="preserve">          INCIDENT TYPE KEY</t>
  </si>
  <si>
    <t xml:space="preserve">         INCIDENT CAUSE CLASSIFICATIONS</t>
  </si>
  <si>
    <t>PCD-</t>
  </si>
  <si>
    <t>Porphyry Copper Deposit. Mineralization occurs as disseminations, in veinlets, and breccias. Always some pyrite in unoxidized/enriched zones, enargite can occur in upper reaches</t>
  </si>
  <si>
    <t>Upstream</t>
  </si>
  <si>
    <t>1A</t>
  </si>
  <si>
    <t>Active Dam Failure</t>
  </si>
  <si>
    <t>Slope instability - static failure</t>
  </si>
  <si>
    <t>• A constant load that causes deformation up to the point a dam partially or completely fails. Often caused by partial saturation of areas of the dam that are designed to remain dry.</t>
  </si>
  <si>
    <t>HT Manto-</t>
  </si>
  <si>
    <t>High-Temperature Manto - mineralization hosted by volcanic rocks, especially confined to certain volcanic layers forming a tabular body</t>
  </si>
  <si>
    <t>Downstream</t>
  </si>
  <si>
    <t xml:space="preserve">Cycloned </t>
  </si>
  <si>
    <t>1B</t>
  </si>
  <si>
    <t>Inactive Dam Failure</t>
  </si>
  <si>
    <t>Seepage - seepage and internal erosion</t>
  </si>
  <si>
    <t>• Erosion of dam material by water passing through areas of the dam that are designed to remain dry.</t>
  </si>
  <si>
    <t>Skarn-</t>
  </si>
  <si>
    <t>High-temperature mineralization hosted by limestone, which was altered due to heat</t>
  </si>
  <si>
    <t>Centerline</t>
  </si>
  <si>
    <t xml:space="preserve">   sand tailings</t>
  </si>
  <si>
    <t>2A</t>
  </si>
  <si>
    <t>Active Tailings Accident</t>
  </si>
  <si>
    <t>Foundation - structural and foundation conditions, foundations with insufficient investigations</t>
  </si>
  <si>
    <t>• Failure related to building the dam on a surface that does not supply sufficient support for the weight of the dam.  An example is a layer of clay under a dam.</t>
  </si>
  <si>
    <t>Placer-</t>
  </si>
  <si>
    <t>gold, and other heavy minerals like tin, occur as small grains in unconsolidated sediments</t>
  </si>
  <si>
    <t>Water retention</t>
  </si>
  <si>
    <t>Mine waste</t>
  </si>
  <si>
    <t>2B</t>
  </si>
  <si>
    <t>Inactive Tailings Accident</t>
  </si>
  <si>
    <t>Overtopping</t>
  </si>
  <si>
    <t>• Water flowing over the top of a dam.  (Tailings dams are made of erodible material, and overtopping will cause erosion and failure of the dam.)</t>
  </si>
  <si>
    <t>Laterite-</t>
  </si>
  <si>
    <t>Fe-rich soils in tropical climates that contain elevated quantities of Bauxite (aluminum oxide) and nickel</t>
  </si>
  <si>
    <t>NR</t>
  </si>
  <si>
    <t>Not reported</t>
  </si>
  <si>
    <t>Earthfill</t>
  </si>
  <si>
    <t>Groundwater</t>
  </si>
  <si>
    <t>Structural - structural inadequacies, inadequate or failed decants</t>
  </si>
  <si>
    <t>•  Design errors, or failure of a designed component to function as designed.  Failed decants (to drain water from the impoundment) are a common cause.</t>
  </si>
  <si>
    <t>VMS-</t>
  </si>
  <si>
    <r>
      <t xml:space="preserve">Volcanogenic Massive Sulfide; herein, deposits formed at coean floor; majority of ore deposit is sulfides </t>
    </r>
    <r>
      <rPr>
        <b/>
        <sz val="10"/>
        <color theme="1"/>
        <rFont val="Arial"/>
        <family val="2"/>
      </rPr>
      <t>with a very high content of pyrite</t>
    </r>
  </si>
  <si>
    <t>Rockfill</t>
  </si>
  <si>
    <t>Earthquake - seismic instability</t>
  </si>
  <si>
    <t xml:space="preserve">• Dams are designed to withstand earthquakes, but if the earthquake is larger than that which was predicted, the structure can be destroyed by shaking.  </t>
  </si>
  <si>
    <t>VEIN-</t>
  </si>
  <si>
    <t>Typically a subvertical tabular body; herein includes mineralization in faults and breccias</t>
  </si>
  <si>
    <t>Mine Subsidence</t>
  </si>
  <si>
    <t>• If the dam or impoundment is built over an underground mine, collapse of the underground mine workings can lead to release of the impounded tailings.</t>
  </si>
  <si>
    <t>WITS-</t>
  </si>
  <si>
    <t>Free gold in a lithified conglomerate typical of deposits in the Witswatersrand, S Africa near Johannesberg</t>
  </si>
  <si>
    <t>Erosion - external erosion</t>
  </si>
  <si>
    <t>• Simple erosion of a dam face, typically due to precipitation runoff, that is not corrected and leads to a dam failure.</t>
  </si>
  <si>
    <t>Magmatic-</t>
  </si>
  <si>
    <t xml:space="preserve">Sulfide mineralization formed in layers as magma cools; commodity, e.g, platiunum group metals, generally confined to a layer </t>
  </si>
  <si>
    <t>Unknown</t>
  </si>
  <si>
    <t>• Many of the older dam failures that were not sufficiently documented may fall into this category.</t>
  </si>
  <si>
    <t>SSC-</t>
  </si>
  <si>
    <r>
      <t xml:space="preserve">Stratiform sedimentary-rock hosted copper deposit; mineralization generally confined to a stratigraphic unit; </t>
    </r>
    <r>
      <rPr>
        <b/>
        <sz val="10"/>
        <color theme="1"/>
        <rFont val="Arial"/>
        <family val="2"/>
      </rPr>
      <t>very little or no pyrite</t>
    </r>
  </si>
  <si>
    <t>Strat-</t>
  </si>
  <si>
    <t>Stratiform. commodity either is the straigraphic unit, e.g., coal, iron, or confined to that unit, e.g., phosphate</t>
  </si>
  <si>
    <t>Est. Size-</t>
  </si>
  <si>
    <t>tonnage that encompasses the mineralization that may have the reasonable expectation of economic extraction; principal source is Singer, D.A., et al., 2008, Porphyry Copper Deposits of the World: USGS Open File Report 2008-1155</t>
  </si>
  <si>
    <t>Cu, %-</t>
  </si>
  <si>
    <t>grade of copper in percent; principal source as above</t>
  </si>
  <si>
    <t>Au, ppm-</t>
  </si>
  <si>
    <t>grade of gold in ppm (or g/t); principal source as above</t>
  </si>
  <si>
    <t>CuEq, %-</t>
  </si>
  <si>
    <t>equivalent coppr grade in percent adding gold grade; prices of $2.00/lb copper, $1,100/oz gold, $14.00/oz Ag, $1.00/lb Pb, $1.00/lb Zn, $4.00/lb Ni, $6.00/lb Mo used</t>
  </si>
  <si>
    <t>1st prod-</t>
  </si>
  <si>
    <t>year that mine started operations and production; based on production series from USGS Mineral Commodity Summaries, American Metal Statistics, and Annual Reports</t>
  </si>
  <si>
    <t>Est. throughput-</t>
  </si>
  <si>
    <t>calculated by dividing copper production by estimated copper grade from start to year of event using aforementioned sources</t>
  </si>
  <si>
    <t>Deleterious Minerals-</t>
  </si>
  <si>
    <t>Gangue minerals known to potentially cause environmental issues:</t>
  </si>
  <si>
    <t>Pyrite-</t>
  </si>
  <si>
    <t>Iron sulfide that upon the addition of water and oxygen, leaches to form sulfuric acid and iron in solution; other sulfide minerals, e.g., chalcopyrite, bornite, will also leach</t>
  </si>
  <si>
    <t>En</t>
  </si>
  <si>
    <t>Enargite-</t>
  </si>
  <si>
    <t>Copper-arsenic sulfide that upon oxidation or leaching will release arsenic and copper into the ecosystem</t>
  </si>
  <si>
    <t>St</t>
  </si>
  <si>
    <t>Stibnite-</t>
  </si>
  <si>
    <t>Antimony sulfide</t>
  </si>
  <si>
    <t>Ga</t>
  </si>
  <si>
    <t>Galena-</t>
  </si>
  <si>
    <t>Lead sulfide</t>
  </si>
  <si>
    <t>Bi</t>
  </si>
  <si>
    <t>Bismuthinite-</t>
  </si>
  <si>
    <t>Bismuth sulfide</t>
  </si>
  <si>
    <t>TSF DAM FAILURES</t>
  </si>
  <si>
    <t>Asp-</t>
  </si>
  <si>
    <t>Arsenopyrite-</t>
  </si>
  <si>
    <t>Arsenic-iron sulfide</t>
  </si>
  <si>
    <t>Very Serious Failures</t>
  </si>
  <si>
    <t>Serious Failures</t>
  </si>
  <si>
    <t>Other Failures</t>
  </si>
  <si>
    <t>Other Accidents</t>
  </si>
  <si>
    <t>Non-Dam Failures</t>
  </si>
  <si>
    <t>All Failures</t>
  </si>
  <si>
    <t>cu prod</t>
  </si>
  <si>
    <t>cugrade</t>
  </si>
  <si>
    <t>cucost</t>
  </si>
  <si>
    <t>cu price</t>
  </si>
  <si>
    <t>x axis</t>
  </si>
  <si>
    <t>Notes</t>
  </si>
  <si>
    <t>Co-</t>
  </si>
  <si>
    <t>Cobalt</t>
  </si>
  <si>
    <t>U-</t>
  </si>
  <si>
    <t>Uranium</t>
  </si>
  <si>
    <t>2010-19</t>
  </si>
  <si>
    <t>(incomplete list)</t>
  </si>
  <si>
    <t>2000-09</t>
  </si>
  <si>
    <t>PY -</t>
  </si>
  <si>
    <t>indicates very high volume of pyrite in ore</t>
  </si>
  <si>
    <t>1990-99</t>
  </si>
  <si>
    <t>1980-89</t>
  </si>
  <si>
    <t>Key references:</t>
  </si>
  <si>
    <t>1970-79</t>
  </si>
  <si>
    <t>MRDS inventory (USGS) of mines</t>
  </si>
  <si>
    <t>1960-69</t>
  </si>
  <si>
    <t>USGS Mineral Commodities Summaries, American Metals Bulletin, Annual Reports (for production esitmates)</t>
  </si>
  <si>
    <t>1950-59</t>
  </si>
  <si>
    <t>USGS compilation of Porphyry Copper Deposits</t>
  </si>
  <si>
    <t>1940-49</t>
  </si>
  <si>
    <t>1930-39</t>
  </si>
  <si>
    <t>1920-29</t>
  </si>
  <si>
    <t>1910-19</t>
  </si>
  <si>
    <t>1900-09</t>
  </si>
  <si>
    <t>(Note: this data includes 1910 - 2017)</t>
  </si>
  <si>
    <t>TSF DAM FAILURES (Ascending Order For Stats)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</si>
</sst>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164" formatCode="#,###"/>
    <numFmt numFmtId="165" formatCode="[$-409]d/mmm/yy;@"/>
    <numFmt numFmtId="166" formatCode="[$-409]mmm/yy;@"/>
    <numFmt numFmtId="167" formatCode="0.0"/>
  </numFmts>
  <fonts count="49" x14ac:knownFonts="1">
    <font>
      <sz val="10"/>
      <color theme="1"/>
      <name val="Arial"/>
      <family val="2"/>
    </font>
    <font>
      <sz val="10"/>
      <color theme="1"/>
      <name val="Arial"/>
      <family val="2"/>
    </font>
    <font>
      <b/>
      <sz val="10"/>
      <color theme="1"/>
      <name val="Arial"/>
      <family val="2"/>
    </font>
    <font>
      <sz val="11"/>
      <color theme="1"/>
      <name val="Calibri"/>
      <family val="2"/>
      <scheme val="minor"/>
    </font>
    <font>
      <b/>
      <sz val="10"/>
      <color rgb="FF0000FF"/>
      <name val="Calibri"/>
      <family val="2"/>
      <scheme val="minor"/>
    </font>
    <font>
      <sz val="10"/>
      <name val="Arial"/>
      <family val="2"/>
    </font>
    <font>
      <b/>
      <sz val="11"/>
      <name val="Calibri"/>
      <family val="2"/>
      <scheme val="minor"/>
    </font>
    <font>
      <b/>
      <sz val="14"/>
      <color theme="1"/>
      <name val="Calibri"/>
      <family val="2"/>
      <scheme val="minor"/>
    </font>
    <font>
      <b/>
      <sz val="11"/>
      <color rgb="FF0000FF"/>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color theme="1"/>
      <name val="Calibri"/>
      <family val="2"/>
      <scheme val="minor"/>
    </font>
    <font>
      <b/>
      <sz val="9"/>
      <color rgb="FFFF0000"/>
      <name val="Calibri"/>
      <family val="2"/>
      <scheme val="minor"/>
    </font>
    <font>
      <sz val="11"/>
      <color rgb="FF0000FF"/>
      <name val="Calibri"/>
      <family val="2"/>
      <scheme val="minor"/>
    </font>
    <font>
      <sz val="12"/>
      <color rgb="FF0000FF"/>
      <name val="Calibri"/>
      <family val="2"/>
      <scheme val="minor"/>
    </font>
    <font>
      <sz val="11"/>
      <color rgb="FFFF0000"/>
      <name val="Calibri"/>
      <family val="2"/>
      <scheme val="minor"/>
    </font>
    <font>
      <sz val="10"/>
      <name val="Calibri"/>
      <family val="2"/>
      <scheme val="minor"/>
    </font>
    <font>
      <sz val="9"/>
      <name val="Calibri"/>
      <family val="2"/>
      <scheme val="minor"/>
    </font>
    <font>
      <sz val="8"/>
      <name val="Calibri"/>
      <family val="2"/>
      <scheme val="minor"/>
    </font>
    <font>
      <sz val="11"/>
      <name val="Arial"/>
      <family val="2"/>
    </font>
    <font>
      <sz val="11"/>
      <color rgb="FF0000FF"/>
      <name val="Arial"/>
      <family val="2"/>
    </font>
    <font>
      <sz val="9"/>
      <name val="Arial"/>
      <family val="2"/>
    </font>
    <font>
      <sz val="11"/>
      <color theme="1"/>
      <name val="Arial"/>
      <family val="2"/>
    </font>
    <font>
      <b/>
      <u/>
      <sz val="11"/>
      <name val="Calibri"/>
      <family val="2"/>
      <scheme val="minor"/>
    </font>
    <font>
      <sz val="10"/>
      <color rgb="FF0000FF"/>
      <name val="Calibri"/>
      <family val="2"/>
      <scheme val="minor"/>
    </font>
    <font>
      <sz val="9"/>
      <color rgb="FF0000FF"/>
      <name val="Calibri"/>
      <family val="2"/>
      <scheme val="minor"/>
    </font>
    <font>
      <sz val="9"/>
      <color theme="1"/>
      <name val="Calibri"/>
      <family val="2"/>
      <scheme val="minor"/>
    </font>
    <font>
      <sz val="12"/>
      <color theme="3"/>
      <name val="Calibri"/>
      <family val="2"/>
      <scheme val="minor"/>
    </font>
    <font>
      <b/>
      <sz val="9"/>
      <color rgb="FF000000"/>
      <name val="Calibri"/>
      <family val="2"/>
    </font>
    <font>
      <b/>
      <sz val="9"/>
      <color rgb="FF0000FF"/>
      <name val="Calibri"/>
      <family val="2"/>
    </font>
    <font>
      <b/>
      <sz val="10"/>
      <name val="Arial"/>
      <family val="2"/>
    </font>
    <font>
      <b/>
      <sz val="10"/>
      <color rgb="FF000000"/>
      <name val="Calibri"/>
      <family val="2"/>
      <scheme val="minor"/>
    </font>
    <font>
      <sz val="10"/>
      <color theme="1"/>
      <name val="Calibri"/>
      <family val="2"/>
      <scheme val="minor"/>
    </font>
    <font>
      <sz val="10"/>
      <color rgb="FF0000FF"/>
      <name val="Arial"/>
      <family val="2"/>
    </font>
    <font>
      <sz val="10"/>
      <color rgb="FF002060"/>
      <name val="Calibri"/>
      <family val="2"/>
      <scheme val="minor"/>
    </font>
    <font>
      <sz val="12"/>
      <color rgb="FF002060"/>
      <name val="Times New Roman"/>
      <family val="1"/>
    </font>
    <font>
      <sz val="10"/>
      <color rgb="FF000000"/>
      <name val="Calibri"/>
      <family val="2"/>
      <scheme val="minor"/>
    </font>
    <font>
      <sz val="10"/>
      <color rgb="FF000000"/>
      <name val="Arial"/>
      <family val="2"/>
    </font>
    <font>
      <b/>
      <sz val="11"/>
      <color theme="3"/>
      <name val="Calibri"/>
      <family val="2"/>
      <scheme val="minor"/>
    </font>
    <font>
      <b/>
      <sz val="9"/>
      <color theme="3"/>
      <name val="Calibri"/>
      <family val="2"/>
      <scheme val="minor"/>
    </font>
    <font>
      <b/>
      <sz val="9"/>
      <name val="Calibri"/>
      <family val="2"/>
      <scheme val="minor"/>
    </font>
    <font>
      <b/>
      <u/>
      <sz val="9"/>
      <name val="Calibri"/>
      <family val="2"/>
      <scheme val="minor"/>
    </font>
    <font>
      <b/>
      <u/>
      <sz val="9"/>
      <color theme="3"/>
      <name val="Calibri"/>
      <family val="2"/>
      <scheme val="minor"/>
    </font>
    <font>
      <i/>
      <sz val="11"/>
      <name val="Calibri"/>
      <family val="2"/>
      <scheme val="minor"/>
    </font>
    <font>
      <i/>
      <sz val="11"/>
      <color rgb="FF0000FF"/>
      <name val="Calibri"/>
      <family val="2"/>
      <scheme val="minor"/>
    </font>
    <font>
      <b/>
      <sz val="9"/>
      <color theme="1"/>
      <name val="Calibri"/>
      <family val="2"/>
      <scheme val="minor"/>
    </font>
    <font>
      <sz val="9"/>
      <color theme="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14999847407452621"/>
        <bgColor rgb="FF0000FF"/>
      </patternFill>
    </fill>
    <fill>
      <patternFill patternType="solid">
        <fgColor rgb="FFFFEFBD"/>
        <bgColor rgb="FF0000FF"/>
      </patternFill>
    </fill>
    <fill>
      <patternFill patternType="solid">
        <fgColor rgb="FF4472C4"/>
        <bgColor indexed="64"/>
      </patternFill>
    </fill>
    <fill>
      <patternFill patternType="solid">
        <fgColor theme="2"/>
        <bgColor indexed="64"/>
      </patternFill>
    </fill>
    <fill>
      <patternFill patternType="solid">
        <fgColor rgb="FFFFEFBD"/>
        <bgColor indexed="64"/>
      </patternFill>
    </fill>
    <fill>
      <patternFill patternType="solid">
        <fgColor rgb="FFC5E4ED"/>
        <bgColor indexed="64"/>
      </patternFill>
    </fill>
    <fill>
      <patternFill patternType="solid">
        <fgColor rgb="FFB9FFFF"/>
        <bgColor indexed="64"/>
      </patternFill>
    </fill>
    <fill>
      <patternFill patternType="solid">
        <fgColor rgb="FF203764"/>
        <bgColor indexed="64"/>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DCE6F1"/>
        <bgColor indexed="64"/>
      </patternFill>
    </fill>
    <fill>
      <patternFill patternType="solid">
        <fgColor rgb="FF92D050"/>
        <bgColor rgb="FFFF0000"/>
      </patternFill>
    </fill>
    <fill>
      <patternFill patternType="solid">
        <fgColor theme="2"/>
        <bgColor rgb="FF0000FF"/>
      </patternFill>
    </fill>
    <fill>
      <patternFill patternType="solid">
        <fgColor theme="0"/>
        <bgColor indexed="64"/>
      </patternFill>
    </fill>
    <fill>
      <patternFill patternType="solid">
        <fgColor rgb="FFEEECE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3" fillId="0" borderId="0"/>
    <xf numFmtId="0" fontId="5" fillId="0" borderId="0"/>
    <xf numFmtId="41" fontId="3" fillId="0" borderId="0" applyFont="0" applyFill="0" applyBorder="0" applyAlignment="0" applyProtection="0"/>
  </cellStyleXfs>
  <cellXfs count="322">
    <xf numFmtId="0" fontId="0" fillId="0" borderId="0" xfId="0"/>
    <xf numFmtId="0" fontId="4" fillId="2" borderId="1" xfId="1" applyFont="1" applyFill="1" applyBorder="1" applyAlignment="1">
      <alignment horizontal="center" textRotation="90" wrapText="1"/>
    </xf>
    <xf numFmtId="0" fontId="6" fillId="3" borderId="1" xfId="2" applyFont="1" applyFill="1" applyBorder="1" applyAlignment="1">
      <alignment horizont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3" borderId="1" xfId="2"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6" fillId="2" borderId="1" xfId="1" applyFont="1" applyFill="1" applyBorder="1" applyAlignment="1">
      <alignment horizontal="center" wrapText="1"/>
    </xf>
    <xf numFmtId="0" fontId="9" fillId="0" borderId="5" xfId="1" applyFont="1" applyFill="1" applyBorder="1"/>
    <xf numFmtId="0" fontId="4" fillId="2" borderId="6" xfId="1" applyFont="1" applyFill="1" applyBorder="1" applyAlignment="1">
      <alignment horizontal="center" textRotation="90" wrapText="1"/>
    </xf>
    <xf numFmtId="0" fontId="6" fillId="3" borderId="6" xfId="2" applyFont="1" applyFill="1" applyBorder="1" applyAlignment="1">
      <alignment horizontal="center" wrapText="1"/>
    </xf>
    <xf numFmtId="0" fontId="10" fillId="3" borderId="5" xfId="2" applyFont="1" applyFill="1" applyBorder="1" applyAlignment="1">
      <alignment horizontal="center" textRotation="90" wrapText="1"/>
    </xf>
    <xf numFmtId="0" fontId="8" fillId="3" borderId="6" xfId="2" applyFont="1" applyFill="1" applyBorder="1" applyAlignment="1">
      <alignment horizontal="center" wrapText="1"/>
    </xf>
    <xf numFmtId="0" fontId="6" fillId="2" borderId="6" xfId="0" applyFont="1" applyFill="1" applyBorder="1" applyAlignment="1">
      <alignment horizontal="center" wrapText="1"/>
    </xf>
    <xf numFmtId="0" fontId="6" fillId="2" borderId="6" xfId="0" applyFont="1" applyFill="1" applyBorder="1" applyAlignment="1">
      <alignment horizontal="center"/>
    </xf>
    <xf numFmtId="0" fontId="6" fillId="2" borderId="6" xfId="1" applyFont="1" applyFill="1" applyBorder="1" applyAlignment="1">
      <alignment horizontal="center" wrapText="1"/>
    </xf>
    <xf numFmtId="0" fontId="9" fillId="2" borderId="5" xfId="1" applyFont="1" applyFill="1" applyBorder="1" applyAlignment="1">
      <alignment horizontal="center"/>
    </xf>
    <xf numFmtId="0" fontId="11" fillId="2" borderId="5" xfId="1" applyFont="1" applyFill="1" applyBorder="1" applyAlignment="1">
      <alignment horizontal="center"/>
    </xf>
    <xf numFmtId="0" fontId="4" fillId="2" borderId="5" xfId="1" applyFont="1" applyFill="1" applyBorder="1" applyAlignment="1">
      <alignment horizontal="center" textRotation="90" wrapText="1"/>
    </xf>
    <xf numFmtId="0" fontId="12" fillId="2" borderId="5" xfId="1" applyFont="1" applyFill="1" applyBorder="1" applyAlignment="1">
      <alignment horizontal="center" textRotation="90" wrapText="1"/>
    </xf>
    <xf numFmtId="0" fontId="8" fillId="3" borderId="5" xfId="2" applyFont="1" applyFill="1" applyBorder="1" applyAlignment="1">
      <alignment horizontal="center" wrapText="1"/>
    </xf>
    <xf numFmtId="0" fontId="6" fillId="3" borderId="5" xfId="2" applyFont="1" applyFill="1" applyBorder="1" applyAlignment="1">
      <alignment horizontal="center" wrapText="1"/>
    </xf>
    <xf numFmtId="0" fontId="13" fillId="3" borderId="5" xfId="2" applyFont="1" applyFill="1" applyBorder="1" applyAlignment="1">
      <alignment horizontal="center" wrapText="1"/>
    </xf>
    <xf numFmtId="0" fontId="6" fillId="2" borderId="6" xfId="0" applyFont="1" applyFill="1" applyBorder="1" applyAlignment="1">
      <alignment horizontal="center" wrapText="1"/>
    </xf>
    <xf numFmtId="0" fontId="6" fillId="2" borderId="5" xfId="0" applyFont="1" applyFill="1" applyBorder="1" applyAlignment="1">
      <alignment horizontal="center" wrapText="1"/>
    </xf>
    <xf numFmtId="0" fontId="6" fillId="2" borderId="5" xfId="0" applyFont="1" applyFill="1" applyBorder="1" applyAlignment="1">
      <alignment horizontal="center"/>
    </xf>
    <xf numFmtId="0" fontId="6" fillId="2" borderId="5" xfId="1" applyFont="1" applyFill="1" applyBorder="1" applyAlignment="1">
      <alignment horizontal="center" wrapText="1"/>
    </xf>
    <xf numFmtId="0" fontId="14" fillId="2" borderId="5" xfId="1" applyFont="1" applyFill="1" applyBorder="1" applyAlignment="1">
      <alignment horizontal="left" wrapText="1"/>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wrapText="1"/>
    </xf>
    <xf numFmtId="0" fontId="15" fillId="5" borderId="5" xfId="1" applyFont="1" applyFill="1" applyBorder="1" applyAlignment="1">
      <alignment horizontal="center" vertical="center"/>
    </xf>
    <xf numFmtId="0" fontId="16" fillId="0" borderId="5" xfId="1" applyFont="1" applyFill="1" applyBorder="1" applyAlignment="1">
      <alignment horizontal="center" vertical="center"/>
    </xf>
    <xf numFmtId="0" fontId="9" fillId="6" borderId="5" xfId="2" applyFont="1" applyFill="1" applyBorder="1" applyAlignment="1">
      <alignment horizontal="left" vertical="center" wrapText="1"/>
    </xf>
    <xf numFmtId="0" fontId="9" fillId="6" borderId="5" xfId="2" applyFont="1" applyFill="1" applyBorder="1" applyAlignment="1">
      <alignment horizontal="center" vertical="center"/>
    </xf>
    <xf numFmtId="164" fontId="17" fillId="6" borderId="5" xfId="2" applyNumberFormat="1" applyFont="1" applyFill="1" applyBorder="1" applyAlignment="1">
      <alignment horizontal="center" vertical="center"/>
    </xf>
    <xf numFmtId="0" fontId="3" fillId="6" borderId="5" xfId="2" applyFont="1" applyFill="1" applyBorder="1" applyAlignment="1">
      <alignment horizontal="center" vertical="center"/>
    </xf>
    <xf numFmtId="0" fontId="15" fillId="6" borderId="5" xfId="2" applyFont="1" applyFill="1" applyBorder="1" applyAlignment="1">
      <alignment horizontal="center" vertical="center"/>
    </xf>
    <xf numFmtId="165" fontId="18" fillId="6" borderId="6" xfId="0" applyNumberFormat="1" applyFont="1" applyFill="1" applyBorder="1" applyAlignment="1">
      <alignment horizontal="center" vertical="center" wrapText="1"/>
    </xf>
    <xf numFmtId="164" fontId="9" fillId="6" borderId="5" xfId="2" applyNumberFormat="1" applyFont="1" applyFill="1" applyBorder="1" applyAlignment="1">
      <alignment horizontal="right" vertical="center"/>
    </xf>
    <xf numFmtId="0" fontId="19" fillId="6" borderId="5" xfId="0" applyFont="1" applyFill="1" applyBorder="1" applyAlignment="1">
      <alignment horizontal="left" vertical="center" wrapText="1"/>
    </xf>
    <xf numFmtId="0" fontId="19" fillId="6" borderId="5" xfId="1" applyFont="1" applyFill="1" applyBorder="1" applyAlignment="1">
      <alignment horizontal="left" vertical="center" wrapText="1"/>
    </xf>
    <xf numFmtId="0" fontId="9" fillId="7" borderId="5" xfId="1" applyFont="1" applyFill="1" applyBorder="1" applyAlignment="1">
      <alignment horizontal="center" vertical="center"/>
    </xf>
    <xf numFmtId="0" fontId="9" fillId="7" borderId="5" xfId="2" applyFont="1" applyFill="1" applyBorder="1" applyAlignment="1">
      <alignment horizontal="center" vertical="center" wrapText="1"/>
    </xf>
    <xf numFmtId="0" fontId="9" fillId="0" borderId="5" xfId="1" applyFont="1" applyFill="1" applyBorder="1" applyAlignment="1">
      <alignment horizontal="center"/>
    </xf>
    <xf numFmtId="0" fontId="15" fillId="0" borderId="5" xfId="1" applyFont="1" applyFill="1" applyBorder="1" applyAlignment="1">
      <alignment horizontal="center"/>
    </xf>
    <xf numFmtId="0" fontId="15" fillId="8" borderId="5" xfId="1" applyFont="1" applyFill="1" applyBorder="1" applyAlignment="1">
      <alignment horizontal="center" vertical="center"/>
    </xf>
    <xf numFmtId="0" fontId="15" fillId="9" borderId="5" xfId="1" applyFont="1" applyFill="1" applyBorder="1" applyAlignment="1">
      <alignment horizontal="center" vertical="center"/>
    </xf>
    <xf numFmtId="0" fontId="15" fillId="0" borderId="5" xfId="1" applyFont="1" applyFill="1" applyBorder="1" applyAlignment="1">
      <alignment horizontal="center" vertical="center"/>
    </xf>
    <xf numFmtId="0" fontId="9" fillId="10" borderId="5" xfId="1" applyFont="1" applyFill="1" applyBorder="1" applyAlignment="1">
      <alignment horizontal="center" vertical="center"/>
    </xf>
    <xf numFmtId="164" fontId="9" fillId="6" borderId="5" xfId="2" applyNumberFormat="1" applyFont="1" applyFill="1" applyBorder="1" applyAlignment="1">
      <alignment horizontal="center" vertical="center"/>
    </xf>
    <xf numFmtId="165" fontId="18" fillId="6" borderId="5" xfId="0" applyNumberFormat="1" applyFont="1" applyFill="1" applyBorder="1" applyAlignment="1">
      <alignment horizontal="center" vertical="center" wrapText="1"/>
    </xf>
    <xf numFmtId="0" fontId="9" fillId="11" borderId="5" xfId="2" applyFont="1" applyFill="1" applyBorder="1" applyAlignment="1">
      <alignment horizontal="left" vertical="center" wrapText="1"/>
    </xf>
    <xf numFmtId="0" fontId="9" fillId="12" borderId="5" xfId="2" applyFont="1" applyFill="1" applyBorder="1" applyAlignment="1">
      <alignment horizontal="center" vertical="center"/>
    </xf>
    <xf numFmtId="164" fontId="9" fillId="12" borderId="5" xfId="2" applyNumberFormat="1" applyFont="1" applyFill="1" applyBorder="1" applyAlignment="1">
      <alignment horizontal="center" vertical="center"/>
    </xf>
    <xf numFmtId="0" fontId="15" fillId="12" borderId="5" xfId="2" applyFont="1" applyFill="1" applyBorder="1" applyAlignment="1">
      <alignment horizontal="center" vertical="center"/>
    </xf>
    <xf numFmtId="165" fontId="18" fillId="11" borderId="6" xfId="0" applyNumberFormat="1" applyFont="1" applyFill="1" applyBorder="1" applyAlignment="1">
      <alignment horizontal="center" vertical="center" wrapText="1"/>
    </xf>
    <xf numFmtId="164" fontId="9" fillId="12" borderId="5" xfId="2" applyNumberFormat="1" applyFont="1" applyFill="1" applyBorder="1" applyAlignment="1">
      <alignment horizontal="right" vertical="center"/>
    </xf>
    <xf numFmtId="0" fontId="15" fillId="11" borderId="5" xfId="2" applyFont="1" applyFill="1" applyBorder="1" applyAlignment="1">
      <alignment horizontal="center" vertical="center"/>
    </xf>
    <xf numFmtId="0" fontId="9" fillId="11" borderId="5" xfId="2" applyFont="1" applyFill="1" applyBorder="1" applyAlignment="1">
      <alignment horizontal="center" vertical="center"/>
    </xf>
    <xf numFmtId="0" fontId="19" fillId="11" borderId="5" xfId="2" applyFont="1" applyFill="1" applyBorder="1" applyAlignment="1">
      <alignment horizontal="left" vertical="center"/>
    </xf>
    <xf numFmtId="0" fontId="19" fillId="11" borderId="5" xfId="1" applyFont="1" applyFill="1" applyBorder="1" applyAlignment="1">
      <alignment horizontal="left" vertical="center" wrapText="1"/>
    </xf>
    <xf numFmtId="165" fontId="18" fillId="11" borderId="5" xfId="0" applyNumberFormat="1" applyFont="1" applyFill="1" applyBorder="1" applyAlignment="1">
      <alignment horizontal="center" vertical="center" wrapText="1"/>
    </xf>
    <xf numFmtId="0" fontId="3" fillId="11" borderId="5" xfId="2" applyFont="1" applyFill="1" applyBorder="1" applyAlignment="1">
      <alignment horizontal="center" vertical="center"/>
    </xf>
    <xf numFmtId="166" fontId="18" fillId="11" borderId="5" xfId="0" applyNumberFormat="1" applyFont="1" applyFill="1" applyBorder="1" applyAlignment="1">
      <alignment horizontal="center" vertical="center" wrapText="1"/>
    </xf>
    <xf numFmtId="15" fontId="18" fillId="11" borderId="5" xfId="0" applyNumberFormat="1" applyFont="1" applyFill="1" applyBorder="1" applyAlignment="1">
      <alignment horizontal="center" vertical="center" wrapText="1"/>
    </xf>
    <xf numFmtId="0" fontId="19" fillId="11" borderId="0" xfId="1" applyFont="1" applyFill="1" applyBorder="1" applyAlignment="1">
      <alignment horizontal="left" vertical="center" wrapText="1"/>
    </xf>
    <xf numFmtId="0" fontId="9" fillId="12" borderId="5" xfId="2" applyFont="1" applyFill="1" applyBorder="1" applyAlignment="1">
      <alignment horizontal="center" vertical="center" wrapText="1"/>
    </xf>
    <xf numFmtId="0" fontId="15" fillId="0" borderId="6" xfId="1" applyFont="1" applyFill="1" applyBorder="1" applyAlignment="1">
      <alignment horizontal="center" vertical="center"/>
    </xf>
    <xf numFmtId="0" fontId="9" fillId="11" borderId="5" xfId="2" applyFont="1" applyFill="1" applyBorder="1" applyAlignment="1">
      <alignment horizontal="center" vertical="center" wrapText="1"/>
    </xf>
    <xf numFmtId="164" fontId="9" fillId="11" borderId="5" xfId="2" applyNumberFormat="1" applyFont="1" applyFill="1" applyBorder="1" applyAlignment="1">
      <alignment horizontal="right" vertical="center"/>
    </xf>
    <xf numFmtId="0" fontId="19" fillId="11" borderId="5" xfId="1" applyFont="1" applyFill="1" applyBorder="1" applyAlignment="1">
      <alignment vertical="center" wrapText="1"/>
    </xf>
    <xf numFmtId="164" fontId="9" fillId="11" borderId="5" xfId="2" applyNumberFormat="1" applyFont="1" applyFill="1" applyBorder="1" applyAlignment="1">
      <alignment horizontal="center" vertical="center"/>
    </xf>
    <xf numFmtId="0" fontId="19" fillId="11" borderId="5" xfId="0" applyFont="1" applyFill="1" applyBorder="1" applyAlignment="1">
      <alignment horizontal="left" vertical="center" wrapText="1"/>
    </xf>
    <xf numFmtId="164" fontId="20" fillId="11" borderId="5" xfId="2" applyNumberFormat="1" applyFont="1" applyFill="1" applyBorder="1" applyAlignment="1">
      <alignment horizontal="right" vertical="center"/>
    </xf>
    <xf numFmtId="0" fontId="9" fillId="13" borderId="5" xfId="1" applyFont="1" applyFill="1" applyBorder="1" applyAlignment="1">
      <alignment vertical="center" wrapText="1"/>
    </xf>
    <xf numFmtId="0" fontId="9" fillId="13" borderId="5" xfId="1" applyFont="1" applyFill="1" applyBorder="1" applyAlignment="1">
      <alignment horizontal="center" vertical="center"/>
    </xf>
    <xf numFmtId="41" fontId="9" fillId="13" borderId="5" xfId="3" applyFont="1" applyFill="1" applyBorder="1" applyAlignment="1">
      <alignment horizontal="right" vertical="center"/>
    </xf>
    <xf numFmtId="41" fontId="9" fillId="13" borderId="5" xfId="3" applyFont="1" applyFill="1" applyBorder="1" applyAlignment="1">
      <alignment horizontal="center" vertical="center"/>
    </xf>
    <xf numFmtId="0" fontId="15" fillId="13" borderId="5" xfId="1" applyFont="1" applyFill="1" applyBorder="1" applyAlignment="1">
      <alignment horizontal="center" vertical="center"/>
    </xf>
    <xf numFmtId="165" fontId="18" fillId="13" borderId="5" xfId="0" applyNumberFormat="1" applyFont="1" applyFill="1" applyBorder="1" applyAlignment="1">
      <alignment horizontal="center" vertical="center" wrapText="1"/>
    </xf>
    <xf numFmtId="0" fontId="9" fillId="13" borderId="5" xfId="0" applyFont="1" applyFill="1" applyBorder="1" applyAlignment="1">
      <alignment horizontal="center" vertical="center"/>
    </xf>
    <xf numFmtId="0" fontId="19" fillId="13" borderId="5" xfId="0" applyFont="1" applyFill="1" applyBorder="1" applyAlignment="1">
      <alignment horizontal="left" vertical="center" wrapText="1"/>
    </xf>
    <xf numFmtId="0" fontId="19" fillId="13" borderId="5" xfId="1" applyFont="1" applyFill="1" applyBorder="1" applyAlignment="1">
      <alignment vertical="center" wrapText="1"/>
    </xf>
    <xf numFmtId="0" fontId="9" fillId="13" borderId="5" xfId="1" applyFont="1" applyFill="1" applyBorder="1" applyAlignment="1">
      <alignment horizontal="center" vertical="center" wrapText="1"/>
    </xf>
    <xf numFmtId="0" fontId="9" fillId="6" borderId="5" xfId="1" applyFont="1" applyFill="1" applyBorder="1"/>
    <xf numFmtId="0" fontId="9" fillId="14" borderId="5" xfId="1" applyFont="1" applyFill="1" applyBorder="1" applyAlignment="1">
      <alignment horizontal="center" vertical="center"/>
    </xf>
    <xf numFmtId="1" fontId="15" fillId="0" borderId="5" xfId="1" applyNumberFormat="1" applyFont="1" applyFill="1" applyBorder="1" applyAlignment="1">
      <alignment horizontal="center" vertical="center"/>
    </xf>
    <xf numFmtId="0" fontId="9" fillId="13" borderId="5" xfId="2" applyFont="1" applyFill="1" applyBorder="1" applyAlignment="1">
      <alignment horizontal="left" vertical="center" wrapText="1"/>
    </xf>
    <xf numFmtId="0" fontId="21" fillId="13" borderId="5" xfId="2" applyFont="1" applyFill="1" applyBorder="1" applyAlignment="1">
      <alignment horizontal="center" vertical="center"/>
    </xf>
    <xf numFmtId="0" fontId="22" fillId="13" borderId="5" xfId="2" applyFont="1" applyFill="1" applyBorder="1" applyAlignment="1">
      <alignment horizontal="center" vertical="center"/>
    </xf>
    <xf numFmtId="164" fontId="21" fillId="13" borderId="5" xfId="2" applyNumberFormat="1" applyFont="1" applyFill="1" applyBorder="1" applyAlignment="1">
      <alignment horizontal="center" vertical="center"/>
    </xf>
    <xf numFmtId="165" fontId="5" fillId="13" borderId="6" xfId="0" applyNumberFormat="1" applyFont="1" applyFill="1" applyBorder="1" applyAlignment="1">
      <alignment horizontal="center" vertical="center" wrapText="1"/>
    </xf>
    <xf numFmtId="164" fontId="9" fillId="13" borderId="5" xfId="2" applyNumberFormat="1" applyFont="1" applyFill="1" applyBorder="1" applyAlignment="1">
      <alignment horizontal="right" vertical="center"/>
    </xf>
    <xf numFmtId="0" fontId="19" fillId="13" borderId="5" xfId="1" applyFont="1" applyFill="1" applyBorder="1" applyAlignment="1">
      <alignment horizontal="left" vertical="center" wrapText="1"/>
    </xf>
    <xf numFmtId="165" fontId="18" fillId="13" borderId="6" xfId="0" applyNumberFormat="1" applyFont="1" applyFill="1" applyBorder="1" applyAlignment="1">
      <alignment horizontal="center" vertical="center" wrapText="1"/>
    </xf>
    <xf numFmtId="166" fontId="18" fillId="13" borderId="5" xfId="0" applyNumberFormat="1" applyFont="1" applyFill="1" applyBorder="1" applyAlignment="1">
      <alignment horizontal="center" vertical="center" wrapText="1"/>
    </xf>
    <xf numFmtId="0" fontId="19" fillId="13" borderId="5" xfId="1" applyNumberFormat="1" applyFont="1" applyFill="1" applyBorder="1" applyAlignment="1">
      <alignment vertical="center" wrapText="1"/>
    </xf>
    <xf numFmtId="165" fontId="5" fillId="13" borderId="5" xfId="0" applyNumberFormat="1" applyFont="1" applyFill="1" applyBorder="1" applyAlignment="1">
      <alignment horizontal="center" vertical="center" wrapText="1"/>
    </xf>
    <xf numFmtId="0" fontId="23" fillId="13" borderId="5" xfId="2" applyFont="1" applyFill="1" applyBorder="1" applyAlignment="1">
      <alignment horizontal="left" vertical="center"/>
    </xf>
    <xf numFmtId="41" fontId="9" fillId="13" borderId="5" xfId="3" applyFont="1" applyFill="1" applyBorder="1" applyAlignment="1">
      <alignment horizontal="right" vertical="center" wrapText="1"/>
    </xf>
    <xf numFmtId="0" fontId="18" fillId="13" borderId="5" xfId="1" applyFont="1" applyFill="1" applyBorder="1" applyAlignment="1">
      <alignment horizontal="center" vertical="center"/>
    </xf>
    <xf numFmtId="0" fontId="3" fillId="13" borderId="5" xfId="1" applyFont="1" applyFill="1" applyBorder="1" applyAlignment="1">
      <alignment horizontal="center" vertical="center"/>
    </xf>
    <xf numFmtId="0" fontId="9" fillId="15" borderId="5" xfId="1" applyFont="1" applyFill="1" applyBorder="1"/>
    <xf numFmtId="15" fontId="18" fillId="13" borderId="5" xfId="1" applyNumberFormat="1" applyFont="1" applyFill="1" applyBorder="1" applyAlignment="1">
      <alignment horizontal="center" vertical="center"/>
    </xf>
    <xf numFmtId="0" fontId="9" fillId="11" borderId="5" xfId="1" applyFont="1" applyFill="1" applyBorder="1" applyAlignment="1">
      <alignment vertical="center" wrapText="1"/>
    </xf>
    <xf numFmtId="0" fontId="9" fillId="11" borderId="5" xfId="1" applyFont="1" applyFill="1" applyBorder="1" applyAlignment="1">
      <alignment horizontal="center" vertical="center" wrapText="1"/>
    </xf>
    <xf numFmtId="0" fontId="9" fillId="11" borderId="5" xfId="1" applyFont="1" applyFill="1" applyBorder="1" applyAlignment="1">
      <alignment horizontal="center" vertical="center"/>
    </xf>
    <xf numFmtId="41" fontId="9" fillId="11" borderId="5" xfId="3" applyFont="1" applyFill="1" applyBorder="1" applyAlignment="1">
      <alignment horizontal="right" vertical="center"/>
    </xf>
    <xf numFmtId="0" fontId="3" fillId="11" borderId="5" xfId="1" applyFont="1" applyFill="1" applyBorder="1" applyAlignment="1">
      <alignment horizontal="center" vertical="center"/>
    </xf>
    <xf numFmtId="0" fontId="15" fillId="11" borderId="5" xfId="1" applyFont="1" applyFill="1" applyBorder="1" applyAlignment="1">
      <alignment horizontal="center" vertical="center"/>
    </xf>
    <xf numFmtId="0" fontId="9" fillId="11" borderId="5" xfId="0" applyFont="1" applyFill="1" applyBorder="1" applyAlignment="1">
      <alignment horizontal="center" vertical="center"/>
    </xf>
    <xf numFmtId="0" fontId="21" fillId="7" borderId="5" xfId="0" applyFont="1" applyFill="1" applyBorder="1" applyAlignment="1">
      <alignment horizontal="center" vertical="center"/>
    </xf>
    <xf numFmtId="0" fontId="21" fillId="0" borderId="5" xfId="0" applyFont="1" applyFill="1" applyBorder="1"/>
    <xf numFmtId="0" fontId="0" fillId="0" borderId="5" xfId="0" applyFill="1" applyBorder="1"/>
    <xf numFmtId="0" fontId="18" fillId="11" borderId="5" xfId="0" applyNumberFormat="1" applyFont="1" applyFill="1" applyBorder="1" applyAlignment="1">
      <alignment horizontal="center" vertical="center" wrapText="1"/>
    </xf>
    <xf numFmtId="0" fontId="21" fillId="12" borderId="5" xfId="2" applyFont="1" applyFill="1" applyBorder="1" applyAlignment="1">
      <alignment horizontal="center" vertical="center"/>
    </xf>
    <xf numFmtId="164" fontId="21" fillId="12" borderId="5" xfId="2" applyNumberFormat="1" applyFont="1" applyFill="1" applyBorder="1" applyAlignment="1">
      <alignment horizontal="center" vertical="center"/>
    </xf>
    <xf numFmtId="0" fontId="24" fillId="12" borderId="5" xfId="2" applyFont="1" applyFill="1" applyBorder="1" applyAlignment="1">
      <alignment horizontal="center" vertical="center"/>
    </xf>
    <xf numFmtId="0" fontId="22" fillId="11" borderId="5" xfId="2" applyFont="1" applyFill="1" applyBorder="1" applyAlignment="1">
      <alignment horizontal="center" vertical="center"/>
    </xf>
    <xf numFmtId="0" fontId="21" fillId="11" borderId="5" xfId="2" applyFont="1" applyFill="1" applyBorder="1" applyAlignment="1">
      <alignment horizontal="center" vertical="center"/>
    </xf>
    <xf numFmtId="0" fontId="23" fillId="11" borderId="5" xfId="2" applyFont="1" applyFill="1" applyBorder="1" applyAlignment="1">
      <alignment horizontal="left" vertical="center"/>
    </xf>
    <xf numFmtId="0" fontId="9" fillId="0" borderId="5" xfId="1" applyFont="1" applyFill="1" applyBorder="1" applyAlignment="1">
      <alignment horizontal="left" vertical="center"/>
    </xf>
    <xf numFmtId="0" fontId="19" fillId="13" borderId="5" xfId="0" applyFont="1" applyFill="1" applyBorder="1" applyAlignment="1">
      <alignment horizontal="left" vertical="center"/>
    </xf>
    <xf numFmtId="0" fontId="9" fillId="0" borderId="5" xfId="1" applyFont="1" applyFill="1" applyBorder="1" applyAlignment="1">
      <alignment horizontal="center" vertical="center"/>
    </xf>
    <xf numFmtId="0" fontId="22" fillId="0" borderId="5" xfId="0" applyFont="1" applyFill="1" applyBorder="1" applyAlignment="1">
      <alignment horizontal="center" vertical="center"/>
    </xf>
    <xf numFmtId="0" fontId="19" fillId="11" borderId="5" xfId="0" applyFont="1" applyFill="1" applyBorder="1" applyAlignment="1">
      <alignment horizontal="left" vertical="center"/>
    </xf>
    <xf numFmtId="0" fontId="18" fillId="11" borderId="5" xfId="1" applyFont="1" applyFill="1" applyBorder="1" applyAlignment="1">
      <alignment horizontal="center" vertical="center"/>
    </xf>
    <xf numFmtId="0" fontId="9" fillId="0" borderId="4" xfId="1" applyFont="1" applyFill="1" applyBorder="1"/>
    <xf numFmtId="0" fontId="9" fillId="0" borderId="0" xfId="1" applyFont="1" applyFill="1" applyBorder="1"/>
    <xf numFmtId="0" fontId="3" fillId="0" borderId="0" xfId="1"/>
    <xf numFmtId="0" fontId="0" fillId="0" borderId="0" xfId="0" applyFill="1" applyBorder="1"/>
    <xf numFmtId="0" fontId="17" fillId="11" borderId="5" xfId="1" applyFont="1" applyFill="1" applyBorder="1" applyAlignment="1">
      <alignment horizontal="center" vertical="center"/>
    </xf>
    <xf numFmtId="166" fontId="18" fillId="16" borderId="5" xfId="0" applyNumberFormat="1" applyFont="1" applyFill="1" applyBorder="1" applyAlignment="1">
      <alignment horizontal="center" vertical="center" wrapText="1"/>
    </xf>
    <xf numFmtId="0" fontId="18" fillId="16" borderId="5" xfId="1" applyFont="1" applyFill="1" applyBorder="1" applyAlignment="1">
      <alignment horizontal="center" vertical="center"/>
    </xf>
    <xf numFmtId="0" fontId="19" fillId="13" borderId="1" xfId="1" applyFont="1" applyFill="1" applyBorder="1" applyAlignment="1">
      <alignment vertical="center" wrapText="1"/>
    </xf>
    <xf numFmtId="0" fontId="3" fillId="0" borderId="5" xfId="1" applyFill="1" applyBorder="1"/>
    <xf numFmtId="0" fontId="9" fillId="6" borderId="0" xfId="1" applyFont="1" applyFill="1" applyBorder="1"/>
    <xf numFmtId="0" fontId="3" fillId="0" borderId="0" xfId="1" applyFill="1" applyBorder="1"/>
    <xf numFmtId="0" fontId="3" fillId="0" borderId="4" xfId="1" applyFill="1" applyBorder="1"/>
    <xf numFmtId="15" fontId="18" fillId="11" borderId="5" xfId="1" applyNumberFormat="1" applyFont="1" applyFill="1" applyBorder="1" applyAlignment="1">
      <alignment horizontal="center" vertical="center"/>
    </xf>
    <xf numFmtId="0" fontId="19" fillId="11" borderId="5" xfId="0" applyFont="1" applyFill="1" applyBorder="1" applyAlignment="1">
      <alignment horizontal="center" vertical="center" wrapText="1"/>
    </xf>
    <xf numFmtId="0" fontId="24" fillId="11" borderId="5" xfId="2" applyFont="1" applyFill="1" applyBorder="1" applyAlignment="1">
      <alignment horizontal="center" vertical="center"/>
    </xf>
    <xf numFmtId="0" fontId="15" fillId="0" borderId="4" xfId="1" applyFont="1" applyFill="1" applyBorder="1" applyAlignment="1">
      <alignment horizontal="center"/>
    </xf>
    <xf numFmtId="0" fontId="15" fillId="0" borderId="5" xfId="1" applyFont="1" applyBorder="1" applyAlignment="1">
      <alignment horizontal="center" vertical="center"/>
    </xf>
    <xf numFmtId="0" fontId="9" fillId="0" borderId="5" xfId="1" applyFont="1" applyBorder="1" applyAlignment="1">
      <alignment vertical="center" wrapText="1"/>
    </xf>
    <xf numFmtId="0" fontId="9" fillId="0" borderId="5" xfId="1" applyFont="1" applyBorder="1" applyAlignment="1">
      <alignment horizontal="center" vertical="center"/>
    </xf>
    <xf numFmtId="0" fontId="3" fillId="0" borderId="5" xfId="1" applyBorder="1" applyAlignment="1">
      <alignment horizontal="center" vertical="center"/>
    </xf>
    <xf numFmtId="0" fontId="3" fillId="0" borderId="5" xfId="1" applyBorder="1" applyAlignment="1">
      <alignment horizontal="right" vertical="center"/>
    </xf>
    <xf numFmtId="0" fontId="3" fillId="0" borderId="5" xfId="1" applyFont="1" applyBorder="1" applyAlignment="1">
      <alignment horizontal="center" vertical="center"/>
    </xf>
    <xf numFmtId="0" fontId="5" fillId="0" borderId="5" xfId="0" applyFont="1" applyFill="1" applyBorder="1" applyAlignment="1">
      <alignment vertical="center"/>
    </xf>
    <xf numFmtId="0" fontId="0" fillId="0" borderId="5" xfId="0" applyBorder="1" applyAlignment="1">
      <alignment horizontal="center" vertical="center"/>
    </xf>
    <xf numFmtId="0" fontId="5" fillId="0" borderId="5" xfId="0" applyFont="1" applyBorder="1" applyAlignment="1">
      <alignment vertical="center"/>
    </xf>
    <xf numFmtId="0" fontId="19" fillId="0" borderId="5" xfId="0" applyFont="1" applyFill="1" applyBorder="1" applyAlignment="1">
      <alignment horizontal="left" vertical="center" wrapText="1"/>
    </xf>
    <xf numFmtId="0" fontId="19" fillId="0" borderId="5" xfId="1" applyFont="1" applyBorder="1" applyAlignment="1">
      <alignment vertical="center" wrapText="1"/>
    </xf>
    <xf numFmtId="0" fontId="3" fillId="0" borderId="0" xfId="1" applyFill="1"/>
    <xf numFmtId="0" fontId="8" fillId="0" borderId="5" xfId="1" applyFont="1" applyFill="1" applyBorder="1" applyAlignment="1">
      <alignment horizontal="center" vertical="center"/>
    </xf>
    <xf numFmtId="0" fontId="9" fillId="0" borderId="0" xfId="1" applyFont="1" applyBorder="1" applyAlignment="1">
      <alignment vertical="center" wrapText="1"/>
    </xf>
    <xf numFmtId="0" fontId="25" fillId="0" borderId="5" xfId="1" applyFont="1" applyBorder="1" applyAlignment="1">
      <alignment vertical="center"/>
    </xf>
    <xf numFmtId="0" fontId="3" fillId="0" borderId="0" xfId="1" applyAlignment="1">
      <alignment vertical="center" wrapText="1"/>
    </xf>
    <xf numFmtId="0" fontId="6" fillId="0" borderId="5" xfId="1" applyFont="1" applyFill="1" applyBorder="1" applyAlignment="1">
      <alignment horizontal="left" vertical="center" wrapText="1"/>
    </xf>
    <xf numFmtId="0" fontId="26" fillId="0" borderId="5" xfId="1" applyFont="1" applyFill="1" applyBorder="1" applyAlignment="1">
      <alignment horizontal="left" vertical="center"/>
    </xf>
    <xf numFmtId="0" fontId="3" fillId="0" borderId="5" xfId="1" applyBorder="1" applyAlignment="1">
      <alignment vertical="center"/>
    </xf>
    <xf numFmtId="0" fontId="27" fillId="0" borderId="5" xfId="1" applyFont="1" applyFill="1" applyBorder="1" applyAlignment="1">
      <alignment vertical="center"/>
    </xf>
    <xf numFmtId="0" fontId="28" fillId="0" borderId="5" xfId="1" applyFont="1" applyFill="1" applyBorder="1" applyAlignment="1">
      <alignment vertical="center"/>
    </xf>
    <xf numFmtId="0" fontId="8" fillId="0" borderId="5" xfId="1" applyFont="1" applyBorder="1" applyAlignment="1">
      <alignment horizontal="center" vertical="center"/>
    </xf>
    <xf numFmtId="0" fontId="6" fillId="0" borderId="5" xfId="1" applyFont="1" applyFill="1" applyBorder="1" applyAlignment="1">
      <alignment horizontal="center" vertical="center" wrapText="1"/>
    </xf>
    <xf numFmtId="0" fontId="29" fillId="0" borderId="5" xfId="1" applyFont="1" applyFill="1" applyBorder="1" applyAlignment="1">
      <alignment horizontal="center" vertical="center"/>
    </xf>
    <xf numFmtId="0" fontId="19" fillId="0" borderId="5" xfId="1" applyFont="1" applyFill="1" applyBorder="1" applyAlignment="1">
      <alignment horizontal="left" vertical="center" wrapText="1"/>
    </xf>
    <xf numFmtId="0" fontId="9" fillId="0" borderId="5" xfId="1" applyFont="1" applyBorder="1" applyAlignment="1">
      <alignment horizontal="center" vertical="center" wrapText="1"/>
    </xf>
    <xf numFmtId="0" fontId="9" fillId="0" borderId="5"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15" fillId="0" borderId="5" xfId="1" applyFont="1" applyFill="1" applyBorder="1" applyAlignment="1">
      <alignment vertical="center"/>
    </xf>
    <xf numFmtId="0" fontId="3" fillId="0" borderId="5" xfId="1" applyFont="1" applyFill="1" applyBorder="1" applyAlignment="1">
      <alignment vertical="center"/>
    </xf>
    <xf numFmtId="0" fontId="30" fillId="0" borderId="5" xfId="0" applyFont="1" applyBorder="1"/>
    <xf numFmtId="0" fontId="31" fillId="0" borderId="5" xfId="0" applyFont="1" applyBorder="1"/>
    <xf numFmtId="0" fontId="3" fillId="0" borderId="7" xfId="1" applyBorder="1"/>
    <xf numFmtId="0" fontId="27" fillId="0" borderId="5" xfId="1" applyFont="1" applyFill="1" applyBorder="1" applyAlignment="1">
      <alignment horizontal="left" vertical="center"/>
    </xf>
    <xf numFmtId="0" fontId="3" fillId="0" borderId="7" xfId="1" applyBorder="1" applyAlignment="1">
      <alignment vertical="center"/>
    </xf>
    <xf numFmtId="0" fontId="3" fillId="0" borderId="7" xfId="1" applyFill="1" applyBorder="1"/>
    <xf numFmtId="0" fontId="30" fillId="0" borderId="0" xfId="0" applyFont="1" applyBorder="1"/>
    <xf numFmtId="0" fontId="31" fillId="0" borderId="0" xfId="0" applyFont="1" applyBorder="1"/>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27" fillId="0" borderId="0" xfId="1" applyFont="1" applyFill="1" applyBorder="1" applyAlignment="1">
      <alignment horizontal="left" vertical="center"/>
    </xf>
    <xf numFmtId="0" fontId="3" fillId="0" borderId="0" xfId="1" applyBorder="1" applyAlignment="1">
      <alignment vertical="center"/>
    </xf>
    <xf numFmtId="0" fontId="15" fillId="0" borderId="0" xfId="1" applyFont="1" applyFill="1" applyBorder="1" applyAlignment="1">
      <alignment vertical="center"/>
    </xf>
    <xf numFmtId="0" fontId="3" fillId="0" borderId="0" xfId="1" applyFont="1" applyFill="1" applyBorder="1" applyAlignment="1">
      <alignment vertical="center"/>
    </xf>
    <xf numFmtId="0" fontId="15" fillId="0" borderId="0" xfId="1" applyFont="1" applyBorder="1" applyAlignment="1">
      <alignment horizontal="center" vertical="center"/>
    </xf>
    <xf numFmtId="0" fontId="5" fillId="0" borderId="0" xfId="0" applyFont="1" applyFill="1" applyBorder="1" applyAlignment="1">
      <alignment vertical="center"/>
    </xf>
    <xf numFmtId="0" fontId="3" fillId="0" borderId="0" xfId="1" applyBorder="1" applyAlignment="1">
      <alignment horizontal="right" vertical="center"/>
    </xf>
    <xf numFmtId="0" fontId="3" fillId="0" borderId="0" xfId="1" applyBorder="1" applyAlignment="1">
      <alignment horizontal="center" vertical="center"/>
    </xf>
    <xf numFmtId="0" fontId="9" fillId="0" borderId="0" xfId="1" applyFont="1" applyBorder="1" applyAlignment="1">
      <alignment vertical="center"/>
    </xf>
    <xf numFmtId="0" fontId="19" fillId="0" borderId="0" xfId="1" applyFont="1" applyFill="1" applyBorder="1" applyAlignment="1">
      <alignment horizontal="left" vertical="center" wrapText="1"/>
    </xf>
    <xf numFmtId="0" fontId="19" fillId="0" borderId="0" xfId="1" applyFont="1" applyBorder="1" applyAlignment="1">
      <alignment vertical="center" wrapText="1"/>
    </xf>
    <xf numFmtId="0" fontId="3" fillId="0" borderId="0" xfId="1" applyBorder="1"/>
    <xf numFmtId="0" fontId="9" fillId="0" borderId="0" xfId="1" applyFont="1" applyFill="1" applyBorder="1" applyAlignment="1">
      <alignment vertical="center"/>
    </xf>
    <xf numFmtId="0" fontId="6"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5" fillId="0" borderId="0" xfId="2"/>
    <xf numFmtId="0" fontId="18" fillId="0" borderId="0" xfId="2" applyFont="1" applyAlignment="1">
      <alignment vertical="center" wrapText="1"/>
    </xf>
    <xf numFmtId="0" fontId="18" fillId="0" borderId="0" xfId="2" applyFont="1" applyAlignment="1">
      <alignment vertical="center"/>
    </xf>
    <xf numFmtId="0" fontId="5" fillId="17" borderId="0" xfId="2" applyFont="1" applyFill="1" applyBorder="1" applyAlignment="1">
      <alignment vertical="center"/>
    </xf>
    <xf numFmtId="0" fontId="32" fillId="17" borderId="0" xfId="2" applyFont="1" applyFill="1" applyBorder="1" applyAlignment="1">
      <alignment vertical="center"/>
    </xf>
    <xf numFmtId="0" fontId="23" fillId="0" borderId="0" xfId="2" applyFont="1"/>
    <xf numFmtId="0" fontId="2" fillId="7" borderId="0" xfId="0" applyFont="1" applyFill="1"/>
    <xf numFmtId="0" fontId="0" fillId="7" borderId="0" xfId="0" applyFill="1"/>
    <xf numFmtId="0" fontId="21" fillId="7" borderId="0" xfId="2" applyFont="1" applyFill="1" applyAlignment="1">
      <alignment horizontal="center" vertical="center"/>
    </xf>
    <xf numFmtId="0" fontId="21" fillId="7" borderId="0" xfId="2" applyFont="1" applyFill="1"/>
    <xf numFmtId="0" fontId="5" fillId="7" borderId="0" xfId="2" applyFill="1"/>
    <xf numFmtId="0" fontId="12" fillId="18" borderId="0" xfId="2" applyFont="1" applyFill="1" applyBorder="1" applyAlignment="1"/>
    <xf numFmtId="0" fontId="12" fillId="18" borderId="0" xfId="2" applyFont="1" applyFill="1" applyBorder="1" applyAlignment="1">
      <alignment horizontal="center" wrapText="1"/>
    </xf>
    <xf numFmtId="0" fontId="12" fillId="18" borderId="0" xfId="2" applyFont="1" applyFill="1" applyBorder="1" applyAlignment="1">
      <alignment horizontal="left"/>
    </xf>
    <xf numFmtId="0" fontId="12" fillId="18" borderId="0" xfId="2" applyFont="1" applyFill="1" applyBorder="1" applyAlignment="1">
      <alignment wrapText="1"/>
    </xf>
    <xf numFmtId="0" fontId="5" fillId="0" borderId="0" xfId="2" applyAlignment="1">
      <alignment horizontal="left" vertical="center"/>
    </xf>
    <xf numFmtId="0" fontId="2" fillId="7" borderId="0" xfId="0" applyFont="1" applyFill="1" applyAlignment="1">
      <alignment horizontal="left"/>
    </xf>
    <xf numFmtId="0" fontId="5" fillId="0" borderId="0" xfId="2" applyFont="1" applyAlignment="1">
      <alignment horizontal="center" vertical="center" wrapText="1"/>
    </xf>
    <xf numFmtId="0" fontId="33" fillId="19" borderId="0" xfId="2" applyFont="1" applyFill="1" applyBorder="1" applyAlignment="1">
      <alignment horizontal="center" vertical="center"/>
    </xf>
    <xf numFmtId="0" fontId="18" fillId="19" borderId="0" xfId="2" applyFont="1" applyFill="1" applyBorder="1" applyAlignment="1">
      <alignment vertical="center"/>
    </xf>
    <xf numFmtId="0" fontId="12" fillId="19" borderId="0" xfId="2" applyFont="1" applyFill="1" applyBorder="1" applyAlignment="1">
      <alignment horizontal="center" vertical="center"/>
    </xf>
    <xf numFmtId="0" fontId="34" fillId="19" borderId="0" xfId="2" applyFont="1" applyFill="1" applyBorder="1" applyAlignment="1">
      <alignment vertical="center"/>
    </xf>
    <xf numFmtId="0" fontId="5" fillId="19" borderId="0" xfId="2" applyFill="1"/>
    <xf numFmtId="0" fontId="18" fillId="19" borderId="0" xfId="2" applyFont="1" applyFill="1" applyBorder="1" applyAlignment="1">
      <alignment horizontal="left" vertical="center"/>
    </xf>
    <xf numFmtId="0" fontId="3" fillId="19" borderId="0" xfId="1" applyFill="1" applyBorder="1" applyAlignment="1">
      <alignment horizontal="center" vertical="center"/>
    </xf>
    <xf numFmtId="0" fontId="35" fillId="19" borderId="0" xfId="2" applyFont="1" applyFill="1" applyBorder="1" applyAlignment="1">
      <alignment vertical="center"/>
    </xf>
    <xf numFmtId="0" fontId="36" fillId="0" borderId="0" xfId="0" applyFont="1" applyAlignment="1">
      <alignment horizontal="left" vertical="center"/>
    </xf>
    <xf numFmtId="0" fontId="21" fillId="7" borderId="0" xfId="2" applyFont="1" applyFill="1" applyBorder="1" applyAlignment="1">
      <alignment horizontal="center" vertical="center"/>
    </xf>
    <xf numFmtId="0" fontId="21" fillId="7" borderId="0" xfId="2" applyFont="1" applyFill="1" applyBorder="1" applyAlignment="1">
      <alignment vertical="top"/>
    </xf>
    <xf numFmtId="0" fontId="5" fillId="7" borderId="0" xfId="2" applyFont="1" applyFill="1" applyBorder="1" applyAlignment="1">
      <alignment vertical="top"/>
    </xf>
    <xf numFmtId="0" fontId="18" fillId="19" borderId="0" xfId="2" applyFont="1" applyFill="1"/>
    <xf numFmtId="0" fontId="18" fillId="19" borderId="0" xfId="2" applyFont="1" applyFill="1" applyBorder="1" applyAlignment="1">
      <alignment horizontal="left" vertical="center" wrapText="1"/>
    </xf>
    <xf numFmtId="0" fontId="37" fillId="0" borderId="0" xfId="0" applyFont="1" applyAlignment="1">
      <alignment vertical="center"/>
    </xf>
    <xf numFmtId="0" fontId="18" fillId="19" borderId="0" xfId="2" applyFont="1" applyFill="1" applyAlignment="1">
      <alignment vertical="center"/>
    </xf>
    <xf numFmtId="0" fontId="35" fillId="19" borderId="0" xfId="2" applyFont="1" applyFill="1" applyAlignment="1">
      <alignment vertical="center"/>
    </xf>
    <xf numFmtId="0" fontId="19" fillId="0" borderId="0" xfId="1" applyFont="1" applyFill="1" applyBorder="1" applyAlignment="1">
      <alignment horizontal="center" vertical="center" wrapText="1"/>
    </xf>
    <xf numFmtId="0" fontId="38" fillId="17" borderId="0" xfId="2" applyFont="1" applyFill="1" applyBorder="1" applyAlignment="1">
      <alignment vertical="center"/>
    </xf>
    <xf numFmtId="0" fontId="34" fillId="17" borderId="0" xfId="2" applyFont="1" applyFill="1" applyBorder="1" applyAlignment="1">
      <alignment vertical="center"/>
    </xf>
    <xf numFmtId="0" fontId="39" fillId="17" borderId="0" xfId="2" applyFont="1" applyFill="1" applyBorder="1" applyAlignment="1">
      <alignment vertical="center"/>
    </xf>
    <xf numFmtId="0" fontId="0" fillId="7" borderId="0" xfId="0" applyFill="1" applyAlignment="1">
      <alignment horizontal="left"/>
    </xf>
    <xf numFmtId="0" fontId="9" fillId="7" borderId="0" xfId="1" applyFont="1" applyFill="1" applyBorder="1" applyAlignment="1">
      <alignment horizontal="center" vertical="center"/>
    </xf>
    <xf numFmtId="0" fontId="9" fillId="7" borderId="0" xfId="1" applyFont="1" applyFill="1" applyBorder="1"/>
    <xf numFmtId="0" fontId="3" fillId="7" borderId="0" xfId="1" applyFill="1" applyBorder="1"/>
    <xf numFmtId="0" fontId="2" fillId="7" borderId="0" xfId="0" applyFont="1" applyFill="1" applyAlignment="1">
      <alignment horizontal="right"/>
    </xf>
    <xf numFmtId="0" fontId="5" fillId="0" borderId="0" xfId="0" applyFont="1" applyAlignment="1">
      <alignment horizontal="center" vertical="center" wrapText="1"/>
    </xf>
    <xf numFmtId="0" fontId="9" fillId="0" borderId="7" xfId="1" applyFont="1" applyFill="1" applyBorder="1" applyAlignment="1">
      <alignment vertical="center"/>
    </xf>
    <xf numFmtId="0" fontId="6" fillId="0" borderId="7" xfId="1" applyFont="1" applyFill="1" applyBorder="1" applyAlignment="1">
      <alignment horizontal="center" vertical="center"/>
    </xf>
    <xf numFmtId="0" fontId="8" fillId="0" borderId="7" xfId="1" applyFont="1" applyFill="1" applyBorder="1" applyAlignment="1">
      <alignment horizontal="center" vertical="center"/>
    </xf>
    <xf numFmtId="0" fontId="13" fillId="0" borderId="7" xfId="1" applyFont="1" applyFill="1" applyBorder="1" applyAlignment="1">
      <alignment horizontal="center" vertical="center"/>
    </xf>
    <xf numFmtId="0" fontId="15" fillId="0" borderId="7" xfId="1" applyFont="1" applyBorder="1" applyAlignment="1">
      <alignment horizontal="center" vertical="center"/>
    </xf>
    <xf numFmtId="0" fontId="5" fillId="0" borderId="7" xfId="0" applyFont="1" applyFill="1" applyBorder="1" applyAlignment="1">
      <alignment vertical="center"/>
    </xf>
    <xf numFmtId="0" fontId="3" fillId="0" borderId="7" xfId="1" applyBorder="1" applyAlignment="1">
      <alignment horizontal="right" vertical="center"/>
    </xf>
    <xf numFmtId="0" fontId="3" fillId="0" borderId="7" xfId="1" applyBorder="1" applyAlignment="1">
      <alignment horizontal="center" vertical="center"/>
    </xf>
    <xf numFmtId="0" fontId="9" fillId="0" borderId="7" xfId="1" applyFont="1" applyBorder="1" applyAlignment="1">
      <alignment vertical="center"/>
    </xf>
    <xf numFmtId="0" fontId="19" fillId="0" borderId="7" xfId="1" applyFont="1" applyFill="1" applyBorder="1" applyAlignment="1">
      <alignment horizontal="left" vertical="center" wrapText="1"/>
    </xf>
    <xf numFmtId="0" fontId="34" fillId="0" borderId="0" xfId="0" applyFont="1" applyAlignment="1">
      <alignment vertical="center" wrapText="1"/>
    </xf>
    <xf numFmtId="0" fontId="6" fillId="20" borderId="5" xfId="1" applyFont="1" applyFill="1" applyBorder="1" applyAlignment="1">
      <alignment horizontal="center" vertical="center"/>
    </xf>
    <xf numFmtId="0" fontId="6" fillId="20" borderId="5" xfId="1" applyFont="1" applyFill="1" applyBorder="1" applyAlignment="1">
      <alignment vertical="center"/>
    </xf>
    <xf numFmtId="0" fontId="0" fillId="20" borderId="5" xfId="0" applyFill="1" applyBorder="1" applyAlignment="1">
      <alignment vertical="center"/>
    </xf>
    <xf numFmtId="0" fontId="0" fillId="20" borderId="5" xfId="0" applyFill="1" applyBorder="1" applyAlignment="1">
      <alignment horizontal="center" vertical="center"/>
    </xf>
    <xf numFmtId="0" fontId="5" fillId="20" borderId="5" xfId="0" applyFont="1" applyFill="1" applyBorder="1" applyAlignment="1">
      <alignment vertical="center"/>
    </xf>
    <xf numFmtId="0" fontId="19" fillId="20" borderId="5" xfId="0" applyFont="1" applyFill="1" applyBorder="1" applyAlignment="1">
      <alignment horizontal="left" vertical="center" wrapText="1"/>
    </xf>
    <xf numFmtId="0" fontId="0" fillId="7" borderId="0" xfId="0" applyFill="1" applyBorder="1"/>
    <xf numFmtId="0" fontId="21" fillId="7" borderId="0" xfId="0" applyFont="1" applyFill="1" applyBorder="1" applyAlignment="1">
      <alignment horizontal="center" vertical="center"/>
    </xf>
    <xf numFmtId="0" fontId="21" fillId="7" borderId="0" xfId="0" applyFont="1" applyFill="1" applyBorder="1"/>
    <xf numFmtId="0" fontId="0" fillId="0" borderId="0" xfId="0" applyBorder="1"/>
    <xf numFmtId="0" fontId="40" fillId="6" borderId="5" xfId="1" applyFont="1" applyFill="1" applyBorder="1" applyAlignment="1">
      <alignment vertical="center"/>
    </xf>
    <xf numFmtId="0" fontId="41" fillId="6" borderId="5" xfId="1" applyFont="1" applyFill="1" applyBorder="1" applyAlignment="1">
      <alignment horizontal="center" vertical="center" wrapText="1"/>
    </xf>
    <xf numFmtId="0" fontId="42" fillId="6" borderId="5" xfId="1" applyFont="1" applyFill="1" applyBorder="1" applyAlignment="1">
      <alignment horizontal="center" vertical="center" wrapText="1"/>
    </xf>
    <xf numFmtId="0" fontId="43" fillId="6" borderId="6" xfId="1" applyFont="1" applyFill="1" applyBorder="1" applyAlignment="1">
      <alignment horizontal="center" vertical="center"/>
    </xf>
    <xf numFmtId="0" fontId="44" fillId="6" borderId="6" xfId="1" applyFont="1" applyFill="1" applyBorder="1" applyAlignment="1">
      <alignment horizontal="center" vertical="center"/>
    </xf>
    <xf numFmtId="0" fontId="44" fillId="6" borderId="8" xfId="1" applyFont="1" applyFill="1" applyBorder="1" applyAlignment="1">
      <alignment horizontal="center" vertical="center"/>
    </xf>
    <xf numFmtId="0" fontId="44" fillId="6" borderId="8" xfId="1" applyFont="1" applyFill="1" applyBorder="1" applyAlignment="1">
      <alignment horizontal="left" vertical="center"/>
    </xf>
    <xf numFmtId="0" fontId="21" fillId="7" borderId="0" xfId="0" applyFont="1" applyFill="1" applyAlignment="1">
      <alignment horizontal="center" vertical="center"/>
    </xf>
    <xf numFmtId="0" fontId="21" fillId="7" borderId="0" xfId="0" applyFont="1" applyFill="1"/>
    <xf numFmtId="0" fontId="9" fillId="6" borderId="5" xfId="1" applyFont="1" applyFill="1" applyBorder="1" applyAlignment="1">
      <alignment vertical="center"/>
    </xf>
    <xf numFmtId="0" fontId="3" fillId="0" borderId="5" xfId="1" applyFont="1" applyFill="1" applyBorder="1" applyAlignment="1">
      <alignment horizontal="center" vertical="center"/>
    </xf>
    <xf numFmtId="167" fontId="9" fillId="0" borderId="5" xfId="1" applyNumberFormat="1" applyFont="1" applyBorder="1" applyAlignment="1">
      <alignment horizontal="center" vertical="center"/>
    </xf>
    <xf numFmtId="0" fontId="5" fillId="0" borderId="5" xfId="0" applyFont="1" applyBorder="1" applyAlignment="1">
      <alignment horizontal="center" vertical="center"/>
    </xf>
    <xf numFmtId="167" fontId="9" fillId="0" borderId="5" xfId="0" applyNumberFormat="1" applyFont="1" applyBorder="1" applyAlignment="1">
      <alignment horizontal="center" vertical="center"/>
    </xf>
    <xf numFmtId="0" fontId="40" fillId="6" borderId="5" xfId="1" applyFont="1" applyFill="1" applyBorder="1" applyAlignment="1">
      <alignment horizontal="right" vertical="center"/>
    </xf>
    <xf numFmtId="2" fontId="9"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167" fontId="26" fillId="0" borderId="5" xfId="0" applyNumberFormat="1" applyFont="1" applyBorder="1" applyAlignment="1">
      <alignment horizontal="left" vertical="center"/>
    </xf>
    <xf numFmtId="0" fontId="3" fillId="0" borderId="5" xfId="0" applyFont="1" applyBorder="1" applyAlignment="1">
      <alignment horizontal="center" vertical="center"/>
    </xf>
    <xf numFmtId="0" fontId="0" fillId="7" borderId="0" xfId="0" applyFill="1" applyAlignment="1">
      <alignment horizontal="right"/>
    </xf>
    <xf numFmtId="0" fontId="21" fillId="0" borderId="0" xfId="0" applyFont="1" applyAlignment="1">
      <alignment horizontal="center" vertical="center"/>
    </xf>
    <xf numFmtId="0" fontId="21" fillId="0" borderId="0" xfId="0" applyFont="1" applyFill="1" applyAlignment="1">
      <alignment horizontal="center" vertical="center"/>
    </xf>
    <xf numFmtId="0" fontId="21" fillId="0" borderId="0" xfId="0" applyFont="1"/>
    <xf numFmtId="0" fontId="45" fillId="0" borderId="0" xfId="1" applyFont="1" applyFill="1" applyBorder="1" applyAlignment="1">
      <alignment horizontal="center" vertical="center" wrapText="1"/>
    </xf>
    <xf numFmtId="0" fontId="9" fillId="0" borderId="5" xfId="1" applyFont="1" applyFill="1" applyBorder="1" applyAlignment="1">
      <alignment horizontal="right" vertical="center"/>
    </xf>
    <xf numFmtId="0" fontId="0" fillId="0" borderId="5" xfId="0" applyBorder="1" applyAlignment="1">
      <alignment vertical="center"/>
    </xf>
    <xf numFmtId="0" fontId="45" fillId="0" borderId="5" xfId="1" applyFont="1" applyFill="1" applyBorder="1" applyAlignment="1">
      <alignment horizontal="center" vertical="center"/>
    </xf>
    <xf numFmtId="0" fontId="5" fillId="0" borderId="5" xfId="0" applyFont="1" applyBorder="1" applyAlignment="1">
      <alignment horizontal="left" vertical="center"/>
    </xf>
    <xf numFmtId="0" fontId="46" fillId="0" borderId="0" xfId="1" applyFont="1" applyFill="1" applyBorder="1" applyAlignment="1">
      <alignment horizontal="right" vertical="center" wrapText="1"/>
    </xf>
    <xf numFmtId="0" fontId="45" fillId="0" borderId="0" xfId="1" applyFont="1" applyFill="1" applyBorder="1" applyAlignment="1">
      <alignment horizontal="center" vertical="center"/>
    </xf>
    <xf numFmtId="0" fontId="9" fillId="0" borderId="0" xfId="1" applyFont="1" applyBorder="1" applyAlignment="1">
      <alignment horizontal="center" vertical="center"/>
    </xf>
    <xf numFmtId="0" fontId="3" fillId="0" borderId="0" xfId="1" applyFont="1" applyBorder="1" applyAlignment="1">
      <alignment horizontal="center" vertical="center"/>
    </xf>
    <xf numFmtId="0" fontId="3" fillId="0" borderId="0" xfId="1" applyAlignment="1">
      <alignment vertical="center"/>
    </xf>
    <xf numFmtId="0" fontId="46" fillId="0" borderId="0" xfId="1" applyFont="1" applyFill="1" applyBorder="1" applyAlignment="1">
      <alignment horizontal="right" vertical="center"/>
    </xf>
    <xf numFmtId="0" fontId="5" fillId="0" borderId="0" xfId="0" applyFont="1" applyBorder="1" applyAlignment="1">
      <alignment horizontal="center" vertical="center" wrapText="1"/>
    </xf>
    <xf numFmtId="0" fontId="0" fillId="0" borderId="0" xfId="0" applyAlignment="1">
      <alignment vertical="center"/>
    </xf>
    <xf numFmtId="0" fontId="35"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9" xfId="0" applyFont="1" applyBorder="1" applyAlignment="1">
      <alignment horizontal="center" vertical="center" wrapText="1"/>
    </xf>
    <xf numFmtId="0" fontId="47" fillId="6" borderId="5" xfId="1" applyFont="1" applyFill="1" applyBorder="1" applyAlignment="1">
      <alignment horizontal="center" vertical="center" wrapText="1"/>
    </xf>
    <xf numFmtId="0" fontId="9" fillId="0" borderId="9" xfId="1" applyFont="1" applyBorder="1" applyAlignment="1">
      <alignment horizontal="center" vertical="center" wrapText="1"/>
    </xf>
    <xf numFmtId="167" fontId="5" fillId="0" borderId="5" xfId="0" applyNumberFormat="1" applyFont="1" applyFill="1" applyBorder="1" applyAlignment="1">
      <alignment horizontal="center" vertical="center" wrapText="1"/>
    </xf>
    <xf numFmtId="167" fontId="9" fillId="0" borderId="5" xfId="0" applyNumberFormat="1" applyFont="1" applyFill="1" applyBorder="1" applyAlignment="1">
      <alignment horizontal="center" vertical="center"/>
    </xf>
    <xf numFmtId="2" fontId="9"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2" fontId="3" fillId="0" borderId="5" xfId="0" applyNumberFormat="1" applyFont="1" applyFill="1" applyBorder="1" applyAlignment="1">
      <alignment horizontal="center" vertical="center"/>
    </xf>
    <xf numFmtId="0" fontId="19" fillId="0" borderId="5" xfId="1" applyFont="1" applyBorder="1" applyAlignment="1">
      <alignment vertical="center"/>
    </xf>
    <xf numFmtId="0" fontId="48" fillId="0" borderId="0" xfId="0" applyFont="1" applyAlignment="1">
      <alignment vertical="center" wrapText="1"/>
    </xf>
    <xf numFmtId="165" fontId="5" fillId="0" borderId="5" xfId="0" applyNumberFormat="1" applyFont="1" applyFill="1" applyBorder="1" applyAlignment="1">
      <alignment horizontal="center" vertical="center" wrapText="1"/>
    </xf>
    <xf numFmtId="0" fontId="9" fillId="0" borderId="0" xfId="1" applyFont="1" applyAlignment="1">
      <alignment horizontal="center" vertical="center"/>
    </xf>
    <xf numFmtId="0" fontId="9" fillId="0" borderId="0" xfId="1" applyFont="1"/>
  </cellXfs>
  <cellStyles count="4">
    <cellStyle name="Comma [0]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zcmc.am/" TargetMode="External"/></Relationships>
</file>

<file path=xl/drawings/drawing1.xml><?xml version="1.0" encoding="utf-8"?>
<xdr:wsDr xmlns:xdr="http://schemas.openxmlformats.org/drawingml/2006/spreadsheetDrawing" xmlns:a="http://schemas.openxmlformats.org/drawingml/2006/main">
  <xdr:twoCellAnchor>
    <xdr:from>
      <xdr:col>0</xdr:col>
      <xdr:colOff>23812</xdr:colOff>
      <xdr:row>311</xdr:row>
      <xdr:rowOff>50007</xdr:rowOff>
    </xdr:from>
    <xdr:to>
      <xdr:col>2</xdr:col>
      <xdr:colOff>4738686</xdr:colOff>
      <xdr:row>350</xdr:row>
      <xdr:rowOff>83343</xdr:rowOff>
    </xdr:to>
    <xdr:sp macro="" textlink="">
      <xdr:nvSpPr>
        <xdr:cNvPr id="2" name="TextBox 1"/>
        <xdr:cNvSpPr txBox="1"/>
      </xdr:nvSpPr>
      <xdr:spPr>
        <a:xfrm>
          <a:off x="23812" y="81629727"/>
          <a:ext cx="4844414" cy="8141016"/>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SOURCES: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1"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AGU Blogosphere. American Geophysical Union, http://blogs.agu.org/landslideblog</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G.E. Blight &amp; A.B. Fourie, A Review of Catastrophic Flow Failures of Deposits of Mine Waste and Municipal Refuse, Proceedings International Workshop, "Occurrence and Mechanisms of Flow-like Landslides in Natural Slopes and Earthfills," Sorrento, 19-36, Picarello (ed), Patron, Bologna, 2004</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ICOLD.  International Committee on Large Dams, Bulletin 121 “Tailings Dams Risks of Dangerous Occurrences Lessons Learned From Practical Experiences”</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Piplinks. “Chronology of Tailings Dam Failures In The Philippines (1982-2007),” accessed January 2015 at http://www.piplinks.org</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Repetto, Robert “Silence is Golden, Leaden and Copper Disclosure of Material Environmental Information in the Hardrock Mining Industry” Yale School Of Forestry &amp; Environmental Studies, July 2004 accessed November 2014 at http://environment.research.yale.edu/documents/downloads/o-u/repetto_report_execsum.pdf</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Rico, M., Benito, G., Díez-Herrero, A. “Floods From Tailings Dam Failures” Geological Hazards Unit, Spanish Geological Survey (IGME), Madrid, Spain  http://digital.csic.es/bitstream/10261/12706/3/MayteRico_10.pdf</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Tailings.info.  Tailings Related Accidents - Failures, Breaches and Mudflows, </a:t>
          </a:r>
          <a:r>
            <a:rPr kumimoji="0" lang="en-US" sz="1100" b="0" i="0" u="none" strike="noStrike" kern="0" cap="none" spc="0" normalizeH="0" baseline="0" noProof="0">
              <a:ln>
                <a:noFill/>
              </a:ln>
              <a:solidFill>
                <a:srgbClr val="0563C1"/>
              </a:solidFill>
              <a:effectLst/>
              <a:uLnTx/>
              <a:uFillTx/>
              <a:latin typeface="+mn-lt"/>
              <a:ea typeface="Times New Roman" panose="02020603050405020304" pitchFamily="18" charset="0"/>
              <a:cs typeface="Times New Roman" panose="02020603050405020304" pitchFamily="18" charset="0"/>
              <a:hlinkClick xmlns:r="http://schemas.openxmlformats.org/officeDocument/2006/relationships" r:id=""/>
            </a:rPr>
            <a:t>http://www.tailings.info/knowledge/accidents.htm</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United Nations, Department of Economic &amp; Social Affairs, International Expert Group Meeting on Indigenous Peoples And Protection of the Environment, “Case Study of the Impact of Mining &amp; Dams on the Environment and Indigenous Peoples in Benguet, Cordillera, Philippines,” Aug 27-29, 2007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Villavicencio, Gabriel, Raul Espinace, Juan Palma, Andy Fourie, and Pamela Valenzuela, "Failures of sand tailings dams in a highly seismic country," Can. Geotech. J. 51: 449–464 (2014)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Wei, Zuoan, Yin, Guangszhi, Wang J.G, Ling, Wan, Guangzhi, Li  “Design Construction and Management of Tailings Storage Facilities For Surface Disposal In China: Case Studies of Failures” Waste Management An Research Vol 31 p 106-112 Sage Publications October 11,2012 http://wmr.sagepub.com/content/31/1/106.full.pdf+html</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WISE.  World Information Service on Energy Uranium Project (http://www.wise-uranium.org/mdaf.html) as of  December 10, 2014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EPA 1997.  Damage Cases and Environmental Releases from Mines and Mineral Processing Sites, USEPA Office of Solid Waste, 1997</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twoCellAnchor>
    <xdr:from>
      <xdr:col>4</xdr:col>
      <xdr:colOff>400049</xdr:colOff>
      <xdr:row>324</xdr:row>
      <xdr:rowOff>45243</xdr:rowOff>
    </xdr:from>
    <xdr:to>
      <xdr:col>12</xdr:col>
      <xdr:colOff>1</xdr:colOff>
      <xdr:row>334</xdr:row>
      <xdr:rowOff>130968</xdr:rowOff>
    </xdr:to>
    <xdr:sp macro="" textlink="">
      <xdr:nvSpPr>
        <xdr:cNvPr id="3" name="TextBox 2"/>
        <xdr:cNvSpPr txBox="1"/>
      </xdr:nvSpPr>
      <xdr:spPr>
        <a:xfrm>
          <a:off x="6153149" y="84451983"/>
          <a:ext cx="6015992" cy="1990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GENERAL NOTE</a:t>
          </a:r>
        </a:p>
        <a:p>
          <a:pPr algn="l"/>
          <a:r>
            <a:rPr lang="en-US" sz="1100" b="0"/>
            <a:t>We found small variations source to source on total release, run out, deaths and other details, but we found no ambiguities or inconsistencies that precluded a clear classification as "Serious" or "Very Serious".</a:t>
          </a:r>
        </a:p>
        <a:p>
          <a:pPr algn="l"/>
          <a:endParaRPr lang="en-US" sz="1100" b="0"/>
        </a:p>
        <a:p>
          <a:pPr algn="l"/>
          <a:r>
            <a:rPr lang="en-US" sz="1100" b="0"/>
            <a:t>Overall we found much more detailed accounts of "consequence" in local compilations or regional or national studies.  WISE &amp; ICOLD occasionally included details on consequence, or linked to sources detailing consequence.  Our bibliography includes a more extensive list of materials related to the consequence of TSF failure</a:t>
          </a:r>
          <a:r>
            <a:rPr lang="en-US" sz="1100" b="1"/>
            <a:t>s </a:t>
          </a:r>
        </a:p>
      </xdr:txBody>
    </xdr:sp>
    <xdr:clientData/>
  </xdr:twoCellAnchor>
  <xdr:oneCellAnchor>
    <xdr:from>
      <xdr:col>13</xdr:col>
      <xdr:colOff>11905</xdr:colOff>
      <xdr:row>380</xdr:row>
      <xdr:rowOff>0</xdr:rowOff>
    </xdr:from>
    <xdr:ext cx="184731" cy="264560"/>
    <xdr:sp macro="" textlink="">
      <xdr:nvSpPr>
        <xdr:cNvPr id="4" name="TextBox 3"/>
        <xdr:cNvSpPr txBox="1"/>
      </xdr:nvSpPr>
      <xdr:spPr>
        <a:xfrm>
          <a:off x="12996385" y="956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 name="TextBox 4"/>
        <xdr:cNvSpPr txBox="1"/>
      </xdr:nvSpPr>
      <xdr:spPr>
        <a:xfrm>
          <a:off x="10759440" y="956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7" name="TextBox 6"/>
        <xdr:cNvSpPr txBox="1"/>
      </xdr:nvSpPr>
      <xdr:spPr>
        <a:xfrm>
          <a:off x="10012680" y="956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2</xdr:col>
      <xdr:colOff>0</xdr:colOff>
      <xdr:row>15</xdr:row>
      <xdr:rowOff>0</xdr:rowOff>
    </xdr:from>
    <xdr:to>
      <xdr:col>2</xdr:col>
      <xdr:colOff>95250</xdr:colOff>
      <xdr:row>15</xdr:row>
      <xdr:rowOff>66675</xdr:rowOff>
    </xdr:to>
    <xdr:pic>
      <xdr:nvPicPr>
        <xdr:cNvPr id="8" name="Picture 1" descr="external lin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6760" y="6324600"/>
          <a:ext cx="95250" cy="66675"/>
        </a:xfrm>
        <a:prstGeom prst="rect">
          <a:avLst/>
        </a:prstGeom>
        <a:noFill/>
      </xdr:spPr>
    </xdr:pic>
    <xdr:clientData/>
  </xdr:twoCellAnchor>
  <xdr:oneCellAnchor>
    <xdr:from>
      <xdr:col>13</xdr:col>
      <xdr:colOff>11905</xdr:colOff>
      <xdr:row>380</xdr:row>
      <xdr:rowOff>0</xdr:rowOff>
    </xdr:from>
    <xdr:ext cx="184731" cy="264560"/>
    <xdr:sp macro="" textlink="">
      <xdr:nvSpPr>
        <xdr:cNvPr id="9" name="TextBox 8"/>
        <xdr:cNvSpPr txBox="1"/>
      </xdr:nvSpPr>
      <xdr:spPr>
        <a:xfrm>
          <a:off x="12996385" y="9975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 name="TextBox 9"/>
        <xdr:cNvSpPr txBox="1"/>
      </xdr:nvSpPr>
      <xdr:spPr>
        <a:xfrm>
          <a:off x="10759440" y="9975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11" name="TextBox 10"/>
        <xdr:cNvSpPr txBox="1"/>
      </xdr:nvSpPr>
      <xdr:spPr>
        <a:xfrm>
          <a:off x="10012680" y="9975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13</xdr:col>
      <xdr:colOff>11905</xdr:colOff>
      <xdr:row>380</xdr:row>
      <xdr:rowOff>0</xdr:rowOff>
    </xdr:from>
    <xdr:ext cx="184731" cy="264560"/>
    <xdr:sp macro="" textlink="">
      <xdr:nvSpPr>
        <xdr:cNvPr id="12" name="TextBox 11"/>
        <xdr:cNvSpPr txBox="1"/>
      </xdr:nvSpPr>
      <xdr:spPr>
        <a:xfrm>
          <a:off x="12996385"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 name="TextBox 12"/>
        <xdr:cNvSpPr txBox="1"/>
      </xdr:nvSpPr>
      <xdr:spPr>
        <a:xfrm>
          <a:off x="1075944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14" name="TextBox 13"/>
        <xdr:cNvSpPr txBox="1"/>
      </xdr:nvSpPr>
      <xdr:spPr>
        <a:xfrm>
          <a:off x="1001268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13</xdr:col>
      <xdr:colOff>11905</xdr:colOff>
      <xdr:row>380</xdr:row>
      <xdr:rowOff>0</xdr:rowOff>
    </xdr:from>
    <xdr:ext cx="184731" cy="264560"/>
    <xdr:sp macro="" textlink="">
      <xdr:nvSpPr>
        <xdr:cNvPr id="15" name="TextBox 14"/>
        <xdr:cNvSpPr txBox="1"/>
      </xdr:nvSpPr>
      <xdr:spPr>
        <a:xfrm>
          <a:off x="12996385" y="108493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 name="TextBox 15"/>
        <xdr:cNvSpPr txBox="1"/>
      </xdr:nvSpPr>
      <xdr:spPr>
        <a:xfrm>
          <a:off x="10759440" y="108493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17" name="TextBox 16"/>
        <xdr:cNvSpPr txBox="1"/>
      </xdr:nvSpPr>
      <xdr:spPr>
        <a:xfrm>
          <a:off x="10012680" y="108493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 name="TextBox 17"/>
        <xdr:cNvSpPr txBox="1"/>
      </xdr:nvSpPr>
      <xdr:spPr>
        <a:xfrm>
          <a:off x="1075944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19" name="TextBox 18"/>
        <xdr:cNvSpPr txBox="1"/>
      </xdr:nvSpPr>
      <xdr:spPr>
        <a:xfrm>
          <a:off x="1001268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 name="TextBox 19"/>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21" name="TextBox 20"/>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 name="TextBox 21"/>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23" name="TextBox 22"/>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 name="TextBox 23"/>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25" name="TextBox 24"/>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 name="TextBox 25"/>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27" name="TextBox 26"/>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 name="TextBox 27"/>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380</xdr:row>
      <xdr:rowOff>0</xdr:rowOff>
    </xdr:from>
    <xdr:ext cx="184731" cy="264560"/>
    <xdr:sp macro="" textlink="">
      <xdr:nvSpPr>
        <xdr:cNvPr id="29" name="TextBox 28"/>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 name="TextBox 29"/>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 name="TextBox 30"/>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 name="TextBox 31"/>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 name="TextBox 32"/>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 name="TextBox 33"/>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 name="TextBox 34"/>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 name="TextBox 35"/>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 name="TextBox 36"/>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 name="TextBox 37"/>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 name="TextBox 38"/>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 name="TextBox 39"/>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 name="TextBox 40"/>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 name="TextBox 41"/>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 name="TextBox 42"/>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 name="TextBox 43"/>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 name="TextBox 44"/>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 name="TextBox 45"/>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 name="TextBox 46"/>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 name="TextBox 47"/>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 name="TextBox 48"/>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 name="TextBox 49"/>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 name="TextBox 50"/>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 name="TextBox 51"/>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 name="TextBox 52"/>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 name="TextBox 53"/>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 name="TextBox 54"/>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 name="TextBox 55"/>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 name="TextBox 56"/>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 name="TextBox 57"/>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 name="TextBox 58"/>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 name="TextBox 59"/>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 name="TextBox 60"/>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 name="TextBox 61"/>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 name="TextBox 62"/>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 name="TextBox 63"/>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 name="TextBox 64"/>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 name="TextBox 65"/>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 name="TextBox 66"/>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 name="TextBox 67"/>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 name="TextBox 68"/>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 name="TextBox 69"/>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 name="TextBox 70"/>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 name="TextBox 71"/>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 name="TextBox 72"/>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 name="TextBox 73"/>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 name="TextBox 74"/>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 name="TextBox 75"/>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 name="TextBox 76"/>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 name="TextBox 77"/>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 name="TextBox 78"/>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 name="TextBox 79"/>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 name="TextBox 80"/>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 name="TextBox 81"/>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 name="TextBox 82"/>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 name="TextBox 83"/>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 name="TextBox 84"/>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 name="TextBox 85"/>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 name="TextBox 86"/>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 name="TextBox 87"/>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 name="TextBox 88"/>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 name="TextBox 89"/>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 name="TextBox 90"/>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 name="TextBox 91"/>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 name="TextBox 92"/>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 name="TextBox 93"/>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 name="TextBox 94"/>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 name="TextBox 95"/>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 name="TextBox 96"/>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8" name="TextBox 97"/>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9" name="TextBox 98"/>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0" name="TextBox 99"/>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1" name="TextBox 100"/>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2" name="TextBox 101"/>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3" name="TextBox 102"/>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4" name="TextBox 103"/>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5" name="TextBox 104"/>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6" name="TextBox 105"/>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7" name="TextBox 106"/>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8" name="TextBox 107"/>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09" name="TextBox 108"/>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0" name="TextBox 109"/>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1" name="TextBox 110"/>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2" name="TextBox 111"/>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3" name="TextBox 112"/>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4" name="TextBox 113"/>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5" name="TextBox 114"/>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6" name="TextBox 115"/>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7" name="TextBox 116"/>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8" name="TextBox 117"/>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19" name="TextBox 118"/>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0" name="TextBox 119"/>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1" name="TextBox 120"/>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2" name="TextBox 121"/>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3" name="TextBox 122"/>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4" name="TextBox 123"/>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5" name="TextBox 124"/>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6" name="TextBox 125"/>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7" name="TextBox 126"/>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8" name="TextBox 127"/>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29" name="TextBox 128"/>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0" name="TextBox 129"/>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1" name="TextBox 130"/>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2" name="TextBox 131"/>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3" name="TextBox 132"/>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4" name="TextBox 133"/>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5" name="TextBox 134"/>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6" name="TextBox 135"/>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7" name="TextBox 136"/>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8" name="TextBox 137"/>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39" name="TextBox 138"/>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0" name="TextBox 139"/>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1" name="TextBox 140"/>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2" name="TextBox 141"/>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3" name="TextBox 142"/>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4" name="TextBox 143"/>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5" name="TextBox 144"/>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6" name="TextBox 145"/>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7" name="TextBox 146"/>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8" name="TextBox 147"/>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49" name="TextBox 148"/>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0" name="TextBox 149"/>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1" name="TextBox 150"/>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2" name="TextBox 151"/>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3" name="TextBox 152"/>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4" name="TextBox 153"/>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5" name="TextBox 154"/>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6" name="TextBox 155"/>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7" name="TextBox 156"/>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8" name="TextBox 157"/>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59" name="TextBox 158"/>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0" name="TextBox 159"/>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1" name="TextBox 160"/>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2" name="TextBox 161"/>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3" name="TextBox 162"/>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4" name="TextBox 163"/>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5" name="TextBox 164"/>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6" name="TextBox 165"/>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7" name="TextBox 166"/>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8" name="TextBox 167"/>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69" name="TextBox 168"/>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0" name="TextBox 169"/>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1" name="TextBox 170"/>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2" name="TextBox 171"/>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3" name="TextBox 172"/>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4" name="TextBox 173"/>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5" name="TextBox 174"/>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6" name="TextBox 175"/>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7" name="TextBox 176"/>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8" name="TextBox 177"/>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79" name="TextBox 178"/>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0" name="TextBox 179"/>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1" name="TextBox 180"/>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2" name="TextBox 181"/>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3" name="TextBox 182"/>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4" name="TextBox 183"/>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5" name="TextBox 184"/>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6" name="TextBox 185"/>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7" name="TextBox 186"/>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8" name="TextBox 187"/>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89" name="TextBox 188"/>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0" name="TextBox 189"/>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1" name="TextBox 190"/>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2" name="TextBox 191"/>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3" name="TextBox 192"/>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4" name="TextBox 193"/>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5" name="TextBox 194"/>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6" name="TextBox 195"/>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7" name="TextBox 196"/>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8" name="TextBox 197"/>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199" name="TextBox 198"/>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0" name="TextBox 199"/>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1" name="TextBox 200"/>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2" name="TextBox 201"/>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3" name="TextBox 202"/>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4" name="TextBox 203"/>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5" name="TextBox 204"/>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6" name="TextBox 205"/>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7" name="TextBox 206"/>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8" name="TextBox 207"/>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09" name="TextBox 208"/>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0" name="TextBox 209"/>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1" name="TextBox 210"/>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2" name="TextBox 211"/>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3" name="TextBox 212"/>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4" name="TextBox 213"/>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5" name="TextBox 214"/>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6" name="TextBox 215"/>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7" name="TextBox 216"/>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8" name="TextBox 217"/>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19" name="TextBox 218"/>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0" name="TextBox 219"/>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1" name="TextBox 220"/>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2" name="TextBox 221"/>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3" name="TextBox 222"/>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4" name="TextBox 223"/>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5" name="TextBox 224"/>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6" name="TextBox 225"/>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7" name="TextBox 226"/>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8" name="TextBox 227"/>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29" name="TextBox 228"/>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0" name="TextBox 229"/>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1" name="TextBox 230"/>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2" name="TextBox 231"/>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3" name="TextBox 232"/>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4" name="TextBox 233"/>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5" name="TextBox 234"/>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6" name="TextBox 235"/>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7" name="TextBox 236"/>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8" name="TextBox 237"/>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39" name="TextBox 238"/>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0" name="TextBox 239"/>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1" name="TextBox 240"/>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2" name="TextBox 241"/>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3" name="TextBox 242"/>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4" name="TextBox 243"/>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5" name="TextBox 244"/>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6" name="TextBox 245"/>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7" name="TextBox 246"/>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8" name="TextBox 247"/>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49" name="TextBox 248"/>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0" name="TextBox 249"/>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1" name="TextBox 250"/>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2" name="TextBox 251"/>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3" name="TextBox 252"/>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4" name="TextBox 253"/>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5" name="TextBox 254"/>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6" name="TextBox 255"/>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7" name="TextBox 256"/>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8" name="TextBox 257"/>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59" name="TextBox 258"/>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0" name="TextBox 259"/>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1" name="TextBox 260"/>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2" name="TextBox 261"/>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3" name="TextBox 262"/>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4" name="TextBox 263"/>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5" name="TextBox 264"/>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6" name="TextBox 265"/>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7" name="TextBox 266"/>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8" name="TextBox 267"/>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69" name="TextBox 268"/>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0" name="TextBox 269"/>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1" name="TextBox 270"/>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2" name="TextBox 271"/>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3" name="TextBox 272"/>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4" name="TextBox 273"/>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5" name="TextBox 274"/>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6" name="TextBox 275"/>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7" name="TextBox 276"/>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8" name="TextBox 277"/>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79" name="TextBox 278"/>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0" name="TextBox 279"/>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1" name="TextBox 280"/>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2" name="TextBox 281"/>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3" name="TextBox 282"/>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4" name="TextBox 283"/>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5" name="TextBox 284"/>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6" name="TextBox 285"/>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7" name="TextBox 286"/>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8" name="TextBox 287"/>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89" name="TextBox 288"/>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0" name="TextBox 289"/>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1" name="TextBox 290"/>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2" name="TextBox 291"/>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3" name="TextBox 292"/>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4" name="TextBox 293"/>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5" name="TextBox 294"/>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6" name="TextBox 295"/>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7" name="TextBox 296"/>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8" name="TextBox 297"/>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299" name="TextBox 298"/>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0" name="TextBox 299"/>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1" name="TextBox 300"/>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2" name="TextBox 301"/>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3" name="TextBox 302"/>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4" name="TextBox 303"/>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5" name="TextBox 304"/>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6" name="TextBox 305"/>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7" name="TextBox 306"/>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8" name="TextBox 307"/>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09" name="TextBox 308"/>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0" name="TextBox 309"/>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1" name="TextBox 310"/>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2" name="TextBox 311"/>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3" name="TextBox 312"/>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4" name="TextBox 313"/>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5" name="TextBox 314"/>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6" name="TextBox 315"/>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7" name="TextBox 316"/>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8" name="TextBox 317"/>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19" name="TextBox 318"/>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0" name="TextBox 319"/>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1" name="TextBox 320"/>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2" name="TextBox 321"/>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3" name="TextBox 322"/>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4" name="TextBox 323"/>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5" name="TextBox 324"/>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6" name="TextBox 325"/>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7" name="TextBox 326"/>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8" name="TextBox 327"/>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29" name="TextBox 328"/>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0" name="TextBox 329"/>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1" name="TextBox 330"/>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2" name="TextBox 331"/>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3" name="TextBox 332"/>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4" name="TextBox 333"/>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5" name="TextBox 334"/>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6" name="TextBox 335"/>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7" name="TextBox 336"/>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8" name="TextBox 337"/>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39" name="TextBox 338"/>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0" name="TextBox 339"/>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1" name="TextBox 340"/>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2" name="TextBox 341"/>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3" name="TextBox 342"/>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4" name="TextBox 343"/>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5" name="TextBox 344"/>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6" name="TextBox 345"/>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7" name="TextBox 346"/>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8" name="TextBox 347"/>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49" name="TextBox 348"/>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0" name="TextBox 349"/>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1" name="TextBox 350"/>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2" name="TextBox 351"/>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3" name="TextBox 352"/>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4" name="TextBox 353"/>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5" name="TextBox 354"/>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6" name="TextBox 355"/>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7" name="TextBox 356"/>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8" name="TextBox 357"/>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59" name="TextBox 358"/>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0" name="TextBox 359"/>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1" name="TextBox 360"/>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2" name="TextBox 361"/>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3" name="TextBox 362"/>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4" name="TextBox 363"/>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5" name="TextBox 364"/>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6" name="TextBox 365"/>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7" name="TextBox 366"/>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8" name="TextBox 367"/>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69" name="TextBox 368"/>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0" name="TextBox 369"/>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1" name="TextBox 370"/>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2" name="TextBox 371"/>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3" name="TextBox 372"/>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4" name="TextBox 373"/>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5" name="TextBox 374"/>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6" name="TextBox 375"/>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7" name="TextBox 376"/>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8" name="TextBox 377"/>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79" name="TextBox 378"/>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0" name="TextBox 379"/>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1" name="TextBox 380"/>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2" name="TextBox 381"/>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3" name="TextBox 382"/>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4" name="TextBox 383"/>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5" name="TextBox 384"/>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6" name="TextBox 385"/>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7" name="TextBox 386"/>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8" name="TextBox 387"/>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89" name="TextBox 388"/>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0" name="TextBox 389"/>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1" name="TextBox 390"/>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2" name="TextBox 391"/>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3" name="TextBox 392"/>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4" name="TextBox 393"/>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5" name="TextBox 394"/>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6" name="TextBox 395"/>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7" name="TextBox 396"/>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8" name="TextBox 397"/>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399" name="TextBox 398"/>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0" name="TextBox 399"/>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1" name="TextBox 400"/>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2" name="TextBox 401"/>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3" name="TextBox 402"/>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4" name="TextBox 403"/>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5" name="TextBox 404"/>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6" name="TextBox 405"/>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7" name="TextBox 406"/>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8" name="TextBox 407"/>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09" name="TextBox 408"/>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0" name="TextBox 409"/>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1" name="TextBox 410"/>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2" name="TextBox 411"/>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3" name="TextBox 412"/>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4" name="TextBox 413"/>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5" name="TextBox 414"/>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6" name="TextBox 415"/>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7" name="TextBox 416"/>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8" name="TextBox 417"/>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19" name="TextBox 418"/>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0" name="TextBox 419"/>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1" name="TextBox 420"/>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2" name="TextBox 421"/>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3" name="TextBox 422"/>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4" name="TextBox 423"/>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5" name="TextBox 424"/>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6" name="TextBox 425"/>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7" name="TextBox 426"/>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8" name="TextBox 427"/>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29" name="TextBox 428"/>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0" name="TextBox 429"/>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1" name="TextBox 430"/>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2" name="TextBox 431"/>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3" name="TextBox 432"/>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4" name="TextBox 433"/>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5" name="TextBox 434"/>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6" name="TextBox 435"/>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7" name="TextBox 436"/>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8" name="TextBox 437"/>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39" name="TextBox 438"/>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0" name="TextBox 439"/>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1" name="TextBox 440"/>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2" name="TextBox 441"/>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3" name="TextBox 442"/>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4" name="TextBox 443"/>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5" name="TextBox 444"/>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6" name="TextBox 445"/>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7" name="TextBox 446"/>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8" name="TextBox 447"/>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49" name="TextBox 448"/>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0" name="TextBox 449"/>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1" name="TextBox 450"/>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2" name="TextBox 451"/>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3" name="TextBox 452"/>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4" name="TextBox 453"/>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5" name="TextBox 454"/>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6" name="TextBox 455"/>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7" name="TextBox 456"/>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8" name="TextBox 457"/>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59" name="TextBox 458"/>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0" name="TextBox 459"/>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1" name="TextBox 460"/>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2" name="TextBox 461"/>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3" name="TextBox 462"/>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4" name="TextBox 463"/>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5" name="TextBox 464"/>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6" name="TextBox 465"/>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7" name="TextBox 466"/>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8" name="TextBox 467"/>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69" name="TextBox 468"/>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0" name="TextBox 469"/>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1" name="TextBox 470"/>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2" name="TextBox 471"/>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3" name="TextBox 472"/>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4" name="TextBox 473"/>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5" name="TextBox 474"/>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6" name="TextBox 475"/>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7" name="TextBox 476"/>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8" name="TextBox 477"/>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79" name="TextBox 478"/>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0" name="TextBox 479"/>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1" name="TextBox 480"/>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2" name="TextBox 481"/>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3" name="TextBox 482"/>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4" name="TextBox 483"/>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5" name="TextBox 484"/>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6" name="TextBox 485"/>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7" name="TextBox 486"/>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8" name="TextBox 487"/>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89" name="TextBox 488"/>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0" name="TextBox 489"/>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1" name="TextBox 490"/>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2" name="TextBox 491"/>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3" name="TextBox 492"/>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4" name="TextBox 493"/>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5" name="TextBox 494"/>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6" name="TextBox 495"/>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7" name="TextBox 496"/>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8" name="TextBox 497"/>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499" name="TextBox 498"/>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0" name="TextBox 499"/>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1" name="TextBox 500"/>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2" name="TextBox 501"/>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3" name="TextBox 502"/>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4" name="TextBox 503"/>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5" name="TextBox 504"/>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6" name="TextBox 505"/>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7" name="TextBox 506"/>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8" name="TextBox 507"/>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09" name="TextBox 508"/>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0" name="TextBox 509"/>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1" name="TextBox 510"/>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2" name="TextBox 511"/>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3" name="TextBox 512"/>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4" name="TextBox 513"/>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5" name="TextBox 514"/>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6" name="TextBox 515"/>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7" name="TextBox 516"/>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8" name="TextBox 517"/>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19" name="TextBox 518"/>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0" name="TextBox 519"/>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1" name="TextBox 520"/>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2" name="TextBox 521"/>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3" name="TextBox 522"/>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4" name="TextBox 523"/>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5" name="TextBox 524"/>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6" name="TextBox 525"/>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7" name="TextBox 526"/>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8" name="TextBox 527"/>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29" name="TextBox 528"/>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0" name="TextBox 529"/>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1" name="TextBox 530"/>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2" name="TextBox 531"/>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3" name="TextBox 532"/>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4" name="TextBox 533"/>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5" name="TextBox 534"/>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6" name="TextBox 535"/>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7" name="TextBox 536"/>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8" name="TextBox 537"/>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39" name="TextBox 538"/>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0" name="TextBox 539"/>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1" name="TextBox 540"/>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2" name="TextBox 541"/>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3" name="TextBox 542"/>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4" name="TextBox 543"/>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5" name="TextBox 544"/>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6" name="TextBox 545"/>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7" name="TextBox 546"/>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8" name="TextBox 547"/>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49" name="TextBox 548"/>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0" name="TextBox 549"/>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1" name="TextBox 550"/>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2" name="TextBox 551"/>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3" name="TextBox 552"/>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4" name="TextBox 553"/>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5" name="TextBox 554"/>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6" name="TextBox 555"/>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7" name="TextBox 556"/>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8" name="TextBox 557"/>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59" name="TextBox 558"/>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0" name="TextBox 559"/>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1" name="TextBox 560"/>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2" name="TextBox 561"/>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3" name="TextBox 562"/>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4" name="TextBox 563"/>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5" name="TextBox 564"/>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6" name="TextBox 565"/>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7" name="TextBox 566"/>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8" name="TextBox 567"/>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69" name="TextBox 568"/>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0" name="TextBox 569"/>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1" name="TextBox 570"/>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2" name="TextBox 571"/>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3" name="TextBox 572"/>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4" name="TextBox 573"/>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5" name="TextBox 574"/>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6" name="TextBox 575"/>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7" name="TextBox 576"/>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8" name="TextBox 577"/>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79" name="TextBox 578"/>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0" name="TextBox 579"/>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1" name="TextBox 580"/>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2" name="TextBox 581"/>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3" name="TextBox 582"/>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4" name="TextBox 583"/>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5" name="TextBox 584"/>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6" name="TextBox 585"/>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7" name="TextBox 586"/>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8" name="TextBox 587"/>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89" name="TextBox 588"/>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0" name="TextBox 589"/>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1" name="TextBox 590"/>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2" name="TextBox 591"/>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3" name="TextBox 592"/>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4" name="TextBox 593"/>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5" name="TextBox 594"/>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6" name="TextBox 595"/>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7" name="TextBox 596"/>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8" name="TextBox 597"/>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599" name="TextBox 598"/>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0" name="TextBox 599"/>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1" name="TextBox 600"/>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2" name="TextBox 601"/>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3" name="TextBox 602"/>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4" name="TextBox 603"/>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5" name="TextBox 604"/>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6" name="TextBox 605"/>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7" name="TextBox 606"/>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8" name="TextBox 607"/>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09" name="TextBox 608"/>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0" name="TextBox 609"/>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1" name="TextBox 610"/>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2" name="TextBox 611"/>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3" name="TextBox 612"/>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4" name="TextBox 613"/>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5" name="TextBox 614"/>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6" name="TextBox 615"/>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7" name="TextBox 616"/>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8" name="TextBox 617"/>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19" name="TextBox 618"/>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0" name="TextBox 619"/>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1" name="TextBox 620"/>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2" name="TextBox 621"/>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3" name="TextBox 622"/>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4" name="TextBox 623"/>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5" name="TextBox 624"/>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6" name="TextBox 625"/>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7" name="TextBox 626"/>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8" name="TextBox 627"/>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29" name="TextBox 628"/>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0" name="TextBox 629"/>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1" name="TextBox 630"/>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2" name="TextBox 631"/>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3" name="TextBox 632"/>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4" name="TextBox 633"/>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5" name="TextBox 634"/>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6" name="TextBox 635"/>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7" name="TextBox 636"/>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8" name="TextBox 637"/>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39" name="TextBox 638"/>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0" name="TextBox 639"/>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1" name="TextBox 640"/>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2" name="TextBox 641"/>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3" name="TextBox 642"/>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4" name="TextBox 643"/>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5" name="TextBox 644"/>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6" name="TextBox 645"/>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7" name="TextBox 646"/>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8" name="TextBox 647"/>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49" name="TextBox 648"/>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0" name="TextBox 64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1" name="TextBox 65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2" name="TextBox 65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3" name="TextBox 65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4" name="TextBox 65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5" name="TextBox 65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6" name="TextBox 65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7" name="TextBox 65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8" name="TextBox 65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59" name="TextBox 65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0" name="TextBox 65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1" name="TextBox 66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2" name="TextBox 66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3" name="TextBox 66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4" name="TextBox 66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5" name="TextBox 66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6" name="TextBox 66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7" name="TextBox 66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8" name="TextBox 66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69" name="TextBox 66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0" name="TextBox 66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1" name="TextBox 67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2" name="TextBox 67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3" name="TextBox 67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4" name="TextBox 67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5" name="TextBox 67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6" name="TextBox 67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7" name="TextBox 67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8" name="TextBox 67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79" name="TextBox 67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0" name="TextBox 67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1" name="TextBox 68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2" name="TextBox 68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3" name="TextBox 68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4" name="TextBox 68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5" name="TextBox 68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6" name="TextBox 68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7" name="TextBox 68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8" name="TextBox 68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89" name="TextBox 68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0" name="TextBox 68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1" name="TextBox 69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2" name="TextBox 69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3" name="TextBox 69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4" name="TextBox 69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5" name="TextBox 69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6" name="TextBox 69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7" name="TextBox 69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8" name="TextBox 69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699" name="TextBox 69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0" name="TextBox 69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1" name="TextBox 70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2" name="TextBox 70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3" name="TextBox 70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4" name="TextBox 70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5" name="TextBox 70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6" name="TextBox 70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7" name="TextBox 70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8" name="TextBox 70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09" name="TextBox 70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0" name="TextBox 70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1" name="TextBox 71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2" name="TextBox 71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3" name="TextBox 71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4" name="TextBox 71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5" name="TextBox 71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6" name="TextBox 71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7" name="TextBox 71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8" name="TextBox 71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19" name="TextBox 71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0" name="TextBox 71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1" name="TextBox 72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2" name="TextBox 72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3" name="TextBox 72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4" name="TextBox 72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5" name="TextBox 72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6" name="TextBox 72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7" name="TextBox 72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8" name="TextBox 72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29" name="TextBox 72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0" name="TextBox 72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1" name="TextBox 73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2" name="TextBox 73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3" name="TextBox 73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4" name="TextBox 73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5" name="TextBox 73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6" name="TextBox 73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7" name="TextBox 73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8" name="TextBox 73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39" name="TextBox 73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0" name="TextBox 73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1" name="TextBox 74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2" name="TextBox 74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3" name="TextBox 74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4" name="TextBox 74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5" name="TextBox 74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6" name="TextBox 74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7" name="TextBox 74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8" name="TextBox 74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49" name="TextBox 74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0" name="TextBox 749"/>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1" name="TextBox 750"/>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2" name="TextBox 751"/>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3" name="TextBox 752"/>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4" name="TextBox 753"/>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5" name="TextBox 754"/>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6" name="TextBox 755"/>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7" name="TextBox 756"/>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8" name="TextBox 757"/>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59" name="TextBox 758"/>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0" name="TextBox 759"/>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1" name="TextBox 760"/>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2" name="TextBox 761"/>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3" name="TextBox 762"/>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4" name="TextBox 763"/>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5" name="TextBox 76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6" name="TextBox 76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7" name="TextBox 76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8" name="TextBox 76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69" name="TextBox 76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0" name="TextBox 76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1" name="TextBox 77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2" name="TextBox 77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3" name="TextBox 77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4" name="TextBox 77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5" name="TextBox 77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6" name="TextBox 77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7" name="TextBox 77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8" name="TextBox 77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79" name="TextBox 77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0" name="TextBox 779"/>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1" name="TextBox 780"/>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2" name="TextBox 781"/>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3" name="TextBox 782"/>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4" name="TextBox 783"/>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5" name="TextBox 784"/>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6" name="TextBox 785"/>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7" name="TextBox 786"/>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8" name="TextBox 787"/>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89" name="TextBox 788"/>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0" name="TextBox 78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1" name="TextBox 79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2" name="TextBox 79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3" name="TextBox 79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4" name="TextBox 79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5" name="TextBox 79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6" name="TextBox 79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7" name="TextBox 79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8" name="TextBox 79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799" name="TextBox 79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0" name="TextBox 79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1" name="TextBox 80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2" name="TextBox 80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3" name="TextBox 80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4" name="TextBox 80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5" name="TextBox 80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6" name="TextBox 80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7" name="TextBox 80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8" name="TextBox 80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09" name="TextBox 80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0" name="TextBox 80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1" name="TextBox 81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2" name="TextBox 81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3" name="TextBox 81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4" name="TextBox 81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5" name="TextBox 81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6" name="TextBox 81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7" name="TextBox 81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8" name="TextBox 81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19" name="TextBox 81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0" name="TextBox 81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1" name="TextBox 82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2" name="TextBox 82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3" name="TextBox 82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4" name="TextBox 82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5" name="TextBox 82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6" name="TextBox 82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7" name="TextBox 82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8" name="TextBox 82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29" name="TextBox 82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0" name="TextBox 82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1" name="TextBox 83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2" name="TextBox 83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3" name="TextBox 83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4" name="TextBox 83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5" name="TextBox 83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6" name="TextBox 83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7" name="TextBox 83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8" name="TextBox 83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39" name="TextBox 83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0" name="TextBox 83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1" name="TextBox 84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2" name="TextBox 84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3" name="TextBox 84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4" name="TextBox 84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5" name="TextBox 84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6" name="TextBox 84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7" name="TextBox 84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8" name="TextBox 84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49" name="TextBox 84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0" name="TextBox 84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1" name="TextBox 85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2" name="TextBox 85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3" name="TextBox 85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4" name="TextBox 85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5" name="TextBox 85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6" name="TextBox 85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7" name="TextBox 85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8" name="TextBox 85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59" name="TextBox 85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0" name="TextBox 85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1" name="TextBox 86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2" name="TextBox 86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3" name="TextBox 86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4" name="TextBox 86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5" name="TextBox 86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6" name="TextBox 86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7" name="TextBox 86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8" name="TextBox 86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69" name="TextBox 86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0" name="TextBox 86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1" name="TextBox 87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2" name="TextBox 87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3" name="TextBox 87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4" name="TextBox 87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5" name="TextBox 87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6" name="TextBox 87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7" name="TextBox 87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8" name="TextBox 87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79" name="TextBox 87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0" name="TextBox 879"/>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1" name="TextBox 880"/>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2" name="TextBox 881"/>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3" name="TextBox 882"/>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4" name="TextBox 883"/>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5" name="TextBox 884"/>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6" name="TextBox 885"/>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7" name="TextBox 886"/>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8" name="TextBox 887"/>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89" name="TextBox 888"/>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0" name="TextBox 889"/>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1" name="TextBox 890"/>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2" name="TextBox 891"/>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3" name="TextBox 892"/>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4" name="TextBox 893"/>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5" name="TextBox 894"/>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6" name="TextBox 895"/>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7" name="TextBox 896"/>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8" name="TextBox 897"/>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899" name="TextBox 898"/>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0" name="TextBox 899"/>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1" name="TextBox 900"/>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2" name="TextBox 901"/>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3" name="TextBox 902"/>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4" name="TextBox 903"/>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5" name="TextBox 904"/>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6" name="TextBox 905"/>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7" name="TextBox 906"/>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8" name="TextBox 907"/>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09" name="TextBox 908"/>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0" name="TextBox 909"/>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1" name="TextBox 910"/>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2" name="TextBox 911"/>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3" name="TextBox 912"/>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4" name="TextBox 913"/>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5" name="TextBox 914"/>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6" name="TextBox 915"/>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7" name="TextBox 916"/>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8" name="TextBox 917"/>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19" name="TextBox 918"/>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0" name="TextBox 919"/>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1" name="TextBox 920"/>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2" name="TextBox 921"/>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3" name="TextBox 922"/>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4" name="TextBox 923"/>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5" name="TextBox 924"/>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6" name="TextBox 925"/>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7" name="TextBox 926"/>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8" name="TextBox 927"/>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29" name="TextBox 928"/>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0" name="TextBox 929"/>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1" name="TextBox 930"/>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2" name="TextBox 931"/>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3" name="TextBox 932"/>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4" name="TextBox 933"/>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5" name="TextBox 934"/>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6" name="TextBox 935"/>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7" name="TextBox 936"/>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8" name="TextBox 937"/>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39" name="TextBox 938"/>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0" name="TextBox 939"/>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1" name="TextBox 940"/>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2" name="TextBox 941"/>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3" name="TextBox 942"/>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4" name="TextBox 943"/>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5" name="TextBox 944"/>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6" name="TextBox 945"/>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7" name="TextBox 946"/>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8" name="TextBox 947"/>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49" name="TextBox 948"/>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0" name="TextBox 949"/>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1" name="TextBox 950"/>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2" name="TextBox 951"/>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3" name="TextBox 952"/>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4" name="TextBox 953"/>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5" name="TextBox 954"/>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6" name="TextBox 955"/>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7" name="TextBox 956"/>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8" name="TextBox 957"/>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59" name="TextBox 958"/>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0" name="TextBox 959"/>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1" name="TextBox 960"/>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2" name="TextBox 961"/>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3" name="TextBox 962"/>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4" name="TextBox 963"/>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5" name="TextBox 964"/>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6" name="TextBox 965"/>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7" name="TextBox 966"/>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8" name="TextBox 967"/>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69" name="TextBox 968"/>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0" name="TextBox 969"/>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1" name="TextBox 970"/>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2" name="TextBox 971"/>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3" name="TextBox 972"/>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4" name="TextBox 973"/>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5" name="TextBox 974"/>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6" name="TextBox 975"/>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7" name="TextBox 976"/>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8" name="TextBox 977"/>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79" name="TextBox 978"/>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80" name="TextBox 979"/>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81" name="TextBox 980"/>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82" name="TextBox 981"/>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83" name="TextBox 982"/>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380</xdr:row>
      <xdr:rowOff>0</xdr:rowOff>
    </xdr:from>
    <xdr:ext cx="184731" cy="264560"/>
    <xdr:sp macro="" textlink="">
      <xdr:nvSpPr>
        <xdr:cNvPr id="984" name="TextBox 983"/>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17</xdr:col>
      <xdr:colOff>446314</xdr:colOff>
      <xdr:row>324</xdr:row>
      <xdr:rowOff>32657</xdr:rowOff>
    </xdr:from>
    <xdr:to>
      <xdr:col>18</xdr:col>
      <xdr:colOff>2802253</xdr:colOff>
      <xdr:row>335</xdr:row>
      <xdr:rowOff>65314</xdr:rowOff>
    </xdr:to>
    <xdr:sp macro="" textlink="">
      <xdr:nvSpPr>
        <xdr:cNvPr id="985" name="TextBox 984"/>
        <xdr:cNvSpPr txBox="1"/>
      </xdr:nvSpPr>
      <xdr:spPr>
        <a:xfrm>
          <a:off x="16669294" y="84439397"/>
          <a:ext cx="4847679" cy="2128157"/>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CREDITS (and </a:t>
          </a:r>
          <a:r>
            <a:rPr lang="en-US" sz="1100" b="1" baseline="0"/>
            <a:t>Blame)</a:t>
          </a:r>
          <a:r>
            <a:rPr lang="en-US" sz="1100" b="1"/>
            <a:t>: </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Data in the table has been compiled by David Chambers and Lindsay Newland Bowker.  We take full responsibility for any errors - but kindly let us know if you see one/some and we will correct it.</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Thanks to Bill Wilson for his contribution of geologic information on the deposits; and,</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Thanks to Eric A. Tuttle  for his assistance in assembling the data base.</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ILINGS%20DAM%20FAILURES%20DATA%20-%20DM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SF%20Failures%20With%20&amp;%20Without%20Ch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FILE"/>
      <sheetName val="Data Sensitivity"/>
      <sheetName val="ICOLD Bul 121"/>
      <sheetName val="Wei China 2008"/>
      <sheetName val="Tailings.info"/>
      <sheetName val="Piplinks.org"/>
      <sheetName val="Rico et al 2007"/>
      <sheetName val="Villavicencio et al 2014"/>
      <sheetName val="WISE - 18May15"/>
      <sheetName val="US TSFs Dec16"/>
      <sheetName val="WISE - Nov14"/>
      <sheetName val="Stanford NPDP Tailings Dam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F Failures w&amp;wo China"/>
      <sheetName val="TSF Failures With &amp; Without Chi"/>
    </sheetNames>
    <definedNames>
      <definedName name="xcir1" refersTo="#REF!"/>
      <definedName name="xdata1" refersTo="#REF!"/>
      <definedName name="xdata2" refersTo="#REF!"/>
      <definedName name="xdata3" refersTo="#REF!"/>
      <definedName name="xdata4" refersTo="#REF!"/>
      <definedName name="xdata5" refersTo="#REF!"/>
      <definedName name="xdata6"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re.ltu.se/portal/files/96533586/Numerical_analysis_of_staged_construction_of_an_upstream_tailings_dam.pdf" TargetMode="External"/><Relationship Id="rId2" Type="http://schemas.openxmlformats.org/officeDocument/2006/relationships/hyperlink" Target="http://www.futuredirections.org.au/publications/food-and-water-crises/28-global-food-and-water-crises-swa/176-chinese-city-of-4-million-left-dry-as-pollution-contaminates-water.html" TargetMode="External"/><Relationship Id="rId1" Type="http://schemas.openxmlformats.org/officeDocument/2006/relationships/hyperlink" Target="http://www.zcmc.a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orpwatch.org/article.php?id=744%20%20(accessed%201Jul16)%20%20This%20is%20possibly%20a%20larger%20failure,%20but%20no%20additional%20details%20are%20avail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D916"/>
  <sheetViews>
    <sheetView tabSelected="1" zoomScale="70" zoomScaleNormal="70" workbookViewId="0">
      <pane ySplit="2" topLeftCell="A3" activePane="bottomLeft" state="frozen"/>
      <selection pane="bottomLeft" activeCell="C3" sqref="C3"/>
    </sheetView>
  </sheetViews>
  <sheetFormatPr defaultColWidth="9.109375" defaultRowHeight="14.4" x14ac:dyDescent="0.3"/>
  <cols>
    <col min="1" max="1" width="5.5546875" style="147" customWidth="1"/>
    <col min="2" max="2" width="5.33203125" style="147" customWidth="1"/>
    <col min="3" max="3" width="60.109375" style="148" customWidth="1"/>
    <col min="4" max="4" width="12.88671875" style="172" customWidth="1"/>
    <col min="5" max="5" width="13.5546875" style="150" customWidth="1"/>
    <col min="6" max="6" width="14.109375" style="150" customWidth="1"/>
    <col min="7" max="7" width="11.44140625" style="150" customWidth="1"/>
    <col min="8" max="8" width="12.21875" style="151" customWidth="1"/>
    <col min="9" max="9" width="10.77734375" style="150" customWidth="1"/>
    <col min="10" max="10" width="10.88671875" style="147" customWidth="1"/>
    <col min="11" max="11" width="9.5546875" style="147" customWidth="1"/>
    <col min="12" max="12" width="11" style="152" customWidth="1"/>
    <col min="13" max="13" width="11.88671875" style="147" customWidth="1"/>
    <col min="14" max="14" width="12.109375" style="319" customWidth="1"/>
    <col min="15" max="15" width="14.109375" style="151" customWidth="1"/>
    <col min="16" max="16" width="11.109375" style="154" customWidth="1"/>
    <col min="17" max="17" width="9.88671875" style="155" customWidth="1"/>
    <col min="18" max="18" width="36.33203125" style="156" customWidth="1"/>
    <col min="19" max="19" width="110.6640625" style="157" customWidth="1"/>
    <col min="20" max="20" width="12" style="127" bestFit="1" customWidth="1"/>
    <col min="21" max="21" width="12" style="127" customWidth="1"/>
    <col min="22" max="22" width="13" style="127" customWidth="1"/>
    <col min="23" max="23" width="6.44140625" style="127" customWidth="1"/>
    <col min="24" max="24" width="6.33203125" style="127" customWidth="1"/>
    <col min="25" max="25" width="9.109375" style="127"/>
    <col min="26" max="26" width="6.88671875" style="127" customWidth="1"/>
    <col min="27" max="27" width="15.33203125" style="127" customWidth="1"/>
    <col min="28" max="28" width="11.109375" style="127" bestFit="1" customWidth="1"/>
    <col min="29" max="162" width="9.109375" style="10"/>
    <col min="163" max="810" width="9.109375" style="132"/>
    <col min="811" max="16384" width="9.109375" style="133"/>
  </cols>
  <sheetData>
    <row r="1" spans="1:29" ht="18" x14ac:dyDescent="0.3">
      <c r="A1" s="1" t="s">
        <v>0</v>
      </c>
      <c r="B1" s="1" t="s">
        <v>1</v>
      </c>
      <c r="C1" s="2" t="s">
        <v>2</v>
      </c>
      <c r="D1" s="2" t="s">
        <v>3</v>
      </c>
      <c r="E1" s="2" t="s">
        <v>4</v>
      </c>
      <c r="F1" s="2" t="s">
        <v>5</v>
      </c>
      <c r="G1" s="2" t="s">
        <v>6</v>
      </c>
      <c r="H1" s="2" t="s">
        <v>7</v>
      </c>
      <c r="I1" s="3" t="s">
        <v>8</v>
      </c>
      <c r="J1" s="4"/>
      <c r="K1" s="4"/>
      <c r="L1" s="5"/>
      <c r="M1" s="6" t="s">
        <v>9</v>
      </c>
      <c r="N1" s="7" t="s">
        <v>10</v>
      </c>
      <c r="O1" s="2" t="s">
        <v>11</v>
      </c>
      <c r="P1" s="7" t="s">
        <v>12</v>
      </c>
      <c r="Q1" s="8" t="s">
        <v>13</v>
      </c>
      <c r="R1" s="9" t="s">
        <v>14</v>
      </c>
      <c r="S1" s="9" t="s">
        <v>15</v>
      </c>
      <c r="T1" s="2" t="s">
        <v>16</v>
      </c>
      <c r="U1" s="2" t="str">
        <f>D1</f>
        <v>ORE TYPE</v>
      </c>
      <c r="V1" s="2" t="s">
        <v>17</v>
      </c>
      <c r="W1" s="2" t="s">
        <v>18</v>
      </c>
      <c r="X1" s="2" t="s">
        <v>19</v>
      </c>
      <c r="Y1" s="2" t="s">
        <v>20</v>
      </c>
      <c r="Z1" s="2" t="s">
        <v>21</v>
      </c>
      <c r="AA1" s="2" t="s">
        <v>22</v>
      </c>
      <c r="AB1" s="2" t="s">
        <v>23</v>
      </c>
    </row>
    <row r="2" spans="1:29" s="19" customFormat="1" ht="51" customHeight="1" x14ac:dyDescent="0.3">
      <c r="A2" s="11"/>
      <c r="B2" s="11"/>
      <c r="C2" s="12"/>
      <c r="D2" s="12"/>
      <c r="E2" s="12"/>
      <c r="F2" s="12"/>
      <c r="G2" s="12"/>
      <c r="H2" s="12"/>
      <c r="I2" s="13" t="s">
        <v>24</v>
      </c>
      <c r="J2" s="13" t="s">
        <v>25</v>
      </c>
      <c r="K2" s="13" t="s">
        <v>26</v>
      </c>
      <c r="L2" s="13" t="s">
        <v>27</v>
      </c>
      <c r="M2" s="14"/>
      <c r="N2" s="15"/>
      <c r="O2" s="12"/>
      <c r="P2" s="15"/>
      <c r="Q2" s="16"/>
      <c r="R2" s="17"/>
      <c r="S2" s="17"/>
      <c r="T2" s="12"/>
      <c r="U2" s="12"/>
      <c r="V2" s="12"/>
      <c r="W2" s="12"/>
      <c r="X2" s="12"/>
      <c r="Y2" s="12"/>
      <c r="Z2" s="12"/>
      <c r="AA2" s="12"/>
      <c r="AB2" s="12"/>
      <c r="AC2" s="18"/>
    </row>
    <row r="3" spans="1:29" s="19" customFormat="1" ht="15.6" x14ac:dyDescent="0.3">
      <c r="A3" s="20"/>
      <c r="B3" s="21"/>
      <c r="C3" s="22" t="s">
        <v>28</v>
      </c>
      <c r="D3" s="23"/>
      <c r="E3" s="23"/>
      <c r="F3" s="23"/>
      <c r="G3" s="23"/>
      <c r="H3" s="23"/>
      <c r="I3" s="23"/>
      <c r="J3" s="22"/>
      <c r="K3" s="22"/>
      <c r="L3" s="24"/>
      <c r="M3" s="22"/>
      <c r="N3" s="25"/>
      <c r="O3" s="23"/>
      <c r="P3" s="26"/>
      <c r="Q3" s="27"/>
      <c r="R3" s="28"/>
      <c r="S3" s="29"/>
      <c r="T3" s="30"/>
      <c r="U3" s="31"/>
      <c r="V3" s="31"/>
      <c r="W3" s="31"/>
      <c r="X3" s="32" t="s">
        <v>29</v>
      </c>
      <c r="Y3" s="31"/>
      <c r="Z3" s="31"/>
      <c r="AA3" s="31"/>
      <c r="AB3" s="33"/>
      <c r="AC3" s="18"/>
    </row>
    <row r="4" spans="1:29" s="48" customFormat="1" ht="36" x14ac:dyDescent="0.3">
      <c r="A4" s="34"/>
      <c r="B4" s="35">
        <v>2</v>
      </c>
      <c r="C4" s="36" t="s">
        <v>30</v>
      </c>
      <c r="D4" s="37" t="s">
        <v>31</v>
      </c>
      <c r="E4" s="37"/>
      <c r="F4" s="37"/>
      <c r="G4" s="37">
        <v>60</v>
      </c>
      <c r="H4" s="38"/>
      <c r="I4" s="37">
        <v>1</v>
      </c>
      <c r="J4" s="37" t="s">
        <v>32</v>
      </c>
      <c r="K4" s="37" t="s">
        <v>33</v>
      </c>
      <c r="L4" s="39"/>
      <c r="M4" s="40">
        <v>2017</v>
      </c>
      <c r="N4" s="41">
        <v>42916</v>
      </c>
      <c r="O4" s="42">
        <v>100000</v>
      </c>
      <c r="P4" s="37">
        <v>20</v>
      </c>
      <c r="Q4" s="37"/>
      <c r="R4" s="43" t="s">
        <v>34</v>
      </c>
      <c r="S4" s="44" t="s">
        <v>35</v>
      </c>
      <c r="T4" s="45"/>
      <c r="U4" s="46"/>
      <c r="V4" s="45"/>
      <c r="W4" s="45"/>
      <c r="X4" s="45"/>
      <c r="Y4" s="45"/>
      <c r="Z4" s="45"/>
      <c r="AA4" s="45"/>
      <c r="AB4" s="45"/>
      <c r="AC4" s="47"/>
    </row>
    <row r="5" spans="1:29" s="48" customFormat="1" ht="25.2" customHeight="1" x14ac:dyDescent="0.3">
      <c r="A5" s="34"/>
      <c r="B5" s="35">
        <v>2</v>
      </c>
      <c r="C5" s="36" t="s">
        <v>36</v>
      </c>
      <c r="D5" s="37" t="s">
        <v>37</v>
      </c>
      <c r="E5" s="37"/>
      <c r="F5" s="37"/>
      <c r="G5" s="37"/>
      <c r="H5" s="38"/>
      <c r="I5" s="37">
        <v>1</v>
      </c>
      <c r="J5" s="37" t="s">
        <v>32</v>
      </c>
      <c r="K5" s="37"/>
      <c r="L5" s="39"/>
      <c r="M5" s="40">
        <v>2017</v>
      </c>
      <c r="N5" s="41">
        <v>42806</v>
      </c>
      <c r="O5" s="42">
        <v>200000</v>
      </c>
      <c r="P5" s="37"/>
      <c r="Q5" s="37">
        <v>2</v>
      </c>
      <c r="R5" s="43" t="s">
        <v>38</v>
      </c>
      <c r="S5" s="44" t="s">
        <v>39</v>
      </c>
      <c r="T5" s="45"/>
      <c r="U5" s="46"/>
      <c r="V5" s="45"/>
      <c r="W5" s="45"/>
      <c r="X5" s="45"/>
      <c r="Y5" s="45"/>
      <c r="Z5" s="45"/>
      <c r="AA5" s="45"/>
      <c r="AB5" s="45"/>
      <c r="AC5" s="47"/>
    </row>
    <row r="6" spans="1:29" s="48" customFormat="1" ht="24" x14ac:dyDescent="0.3">
      <c r="A6" s="49"/>
      <c r="B6" s="35">
        <v>3</v>
      </c>
      <c r="C6" s="36" t="s">
        <v>40</v>
      </c>
      <c r="D6" s="37" t="s">
        <v>41</v>
      </c>
      <c r="E6" s="37"/>
      <c r="F6" s="37"/>
      <c r="G6" s="37"/>
      <c r="H6" s="38"/>
      <c r="I6" s="37">
        <v>2</v>
      </c>
      <c r="J6" s="37" t="s">
        <v>42</v>
      </c>
      <c r="K6" s="37" t="s">
        <v>43</v>
      </c>
      <c r="L6" s="39" t="s">
        <v>44</v>
      </c>
      <c r="M6" s="40">
        <v>2016</v>
      </c>
      <c r="N6" s="41">
        <v>42671</v>
      </c>
      <c r="O6" s="42" t="s">
        <v>45</v>
      </c>
      <c r="P6" s="37"/>
      <c r="Q6" s="37"/>
      <c r="R6" s="43" t="s">
        <v>46</v>
      </c>
      <c r="S6" s="44" t="s">
        <v>47</v>
      </c>
      <c r="T6" s="45"/>
      <c r="U6" s="46"/>
      <c r="V6" s="45"/>
      <c r="W6" s="45"/>
      <c r="X6" s="45"/>
      <c r="Y6" s="45"/>
      <c r="Z6" s="45"/>
      <c r="AA6" s="45"/>
      <c r="AB6" s="45"/>
      <c r="AC6" s="47"/>
    </row>
    <row r="7" spans="1:29" s="48" customFormat="1" ht="24" x14ac:dyDescent="0.3">
      <c r="A7" s="50"/>
      <c r="B7" s="51">
        <v>4</v>
      </c>
      <c r="C7" s="36" t="s">
        <v>48</v>
      </c>
      <c r="D7" s="37" t="s">
        <v>31</v>
      </c>
      <c r="E7" s="37"/>
      <c r="F7" s="37"/>
      <c r="G7" s="37"/>
      <c r="H7" s="38"/>
      <c r="I7" s="37">
        <v>3</v>
      </c>
      <c r="J7" s="37" t="s">
        <v>49</v>
      </c>
      <c r="K7" s="37" t="s">
        <v>49</v>
      </c>
      <c r="L7" s="39" t="s">
        <v>44</v>
      </c>
      <c r="M7" s="40">
        <v>2016</v>
      </c>
      <c r="N7" s="41">
        <v>42609</v>
      </c>
      <c r="O7" s="42">
        <v>800000</v>
      </c>
      <c r="P7" s="37"/>
      <c r="Q7" s="37"/>
      <c r="R7" s="43" t="s">
        <v>50</v>
      </c>
      <c r="S7" s="44" t="s">
        <v>51</v>
      </c>
      <c r="T7" s="45"/>
      <c r="U7" s="46"/>
      <c r="V7" s="45"/>
      <c r="W7" s="45"/>
      <c r="X7" s="45"/>
      <c r="Y7" s="45"/>
      <c r="Z7" s="45"/>
      <c r="AA7" s="45"/>
      <c r="AB7" s="45"/>
      <c r="AC7" s="47"/>
    </row>
    <row r="8" spans="1:29" s="48" customFormat="1" ht="56.4" customHeight="1" x14ac:dyDescent="0.3">
      <c r="A8" s="52"/>
      <c r="B8" s="35">
        <v>1</v>
      </c>
      <c r="C8" s="36" t="s">
        <v>52</v>
      </c>
      <c r="D8" s="37" t="s">
        <v>53</v>
      </c>
      <c r="E8" s="37"/>
      <c r="F8" s="37"/>
      <c r="G8" s="37"/>
      <c r="H8" s="38"/>
      <c r="I8" s="37">
        <v>1</v>
      </c>
      <c r="J8" s="37" t="s">
        <v>32</v>
      </c>
      <c r="K8" s="37" t="s">
        <v>33</v>
      </c>
      <c r="L8" s="39" t="s">
        <v>44</v>
      </c>
      <c r="M8" s="40">
        <v>2016</v>
      </c>
      <c r="N8" s="41">
        <v>42592</v>
      </c>
      <c r="O8" s="42">
        <v>2000000</v>
      </c>
      <c r="P8" s="37"/>
      <c r="Q8" s="37"/>
      <c r="R8" s="43" t="s">
        <v>54</v>
      </c>
      <c r="S8" s="44" t="s">
        <v>55</v>
      </c>
      <c r="T8" s="45"/>
      <c r="U8" s="46" t="str">
        <f>D8</f>
        <v>Al</v>
      </c>
      <c r="V8" s="45"/>
      <c r="W8" s="45"/>
      <c r="X8" s="45"/>
      <c r="Y8" s="45"/>
      <c r="Z8" s="45"/>
      <c r="AA8" s="45"/>
      <c r="AB8" s="45"/>
      <c r="AC8" s="47"/>
    </row>
    <row r="9" spans="1:29" s="48" customFormat="1" ht="72" x14ac:dyDescent="0.3">
      <c r="A9" s="52"/>
      <c r="B9" s="35">
        <v>1</v>
      </c>
      <c r="C9" s="36" t="s">
        <v>56</v>
      </c>
      <c r="D9" s="37" t="s">
        <v>57</v>
      </c>
      <c r="E9" s="37" t="s">
        <v>58</v>
      </c>
      <c r="F9" s="37" t="s">
        <v>59</v>
      </c>
      <c r="G9" s="37">
        <v>90</v>
      </c>
      <c r="H9" s="53">
        <v>55000000</v>
      </c>
      <c r="I9" s="37">
        <v>1</v>
      </c>
      <c r="J9" s="37" t="s">
        <v>32</v>
      </c>
      <c r="K9" s="37" t="s">
        <v>43</v>
      </c>
      <c r="L9" s="39" t="s">
        <v>44</v>
      </c>
      <c r="M9" s="40">
        <v>2015</v>
      </c>
      <c r="N9" s="54">
        <v>42313</v>
      </c>
      <c r="O9" s="42">
        <v>32000000</v>
      </c>
      <c r="P9" s="37">
        <v>637</v>
      </c>
      <c r="Q9" s="37">
        <v>19</v>
      </c>
      <c r="R9" s="43" t="s">
        <v>60</v>
      </c>
      <c r="S9" s="44" t="s">
        <v>61</v>
      </c>
      <c r="T9" s="45"/>
      <c r="U9" s="46" t="str">
        <f t="shared" ref="U9:U72" si="0">D9</f>
        <v>Fe</v>
      </c>
      <c r="V9" s="45"/>
      <c r="W9" s="45"/>
      <c r="X9" s="45"/>
      <c r="Y9" s="45"/>
      <c r="Z9" s="45"/>
      <c r="AA9" s="45"/>
      <c r="AB9" s="45"/>
      <c r="AC9" s="47"/>
    </row>
    <row r="10" spans="1:29" s="48" customFormat="1" ht="24" x14ac:dyDescent="0.3">
      <c r="A10" s="51"/>
      <c r="B10" s="51">
        <v>5</v>
      </c>
      <c r="C10" s="36" t="s">
        <v>62</v>
      </c>
      <c r="D10" s="37" t="s">
        <v>63</v>
      </c>
      <c r="E10" s="37" t="s">
        <v>64</v>
      </c>
      <c r="F10" s="37" t="s">
        <v>64</v>
      </c>
      <c r="G10" s="37" t="s">
        <v>64</v>
      </c>
      <c r="H10" s="53"/>
      <c r="I10" s="37">
        <v>3</v>
      </c>
      <c r="J10" s="37" t="s">
        <v>42</v>
      </c>
      <c r="K10" s="37" t="s">
        <v>43</v>
      </c>
      <c r="L10" s="39" t="s">
        <v>44</v>
      </c>
      <c r="M10" s="40">
        <v>2015</v>
      </c>
      <c r="N10" s="41">
        <v>42221</v>
      </c>
      <c r="O10" s="42">
        <v>11356.23</v>
      </c>
      <c r="P10" s="40"/>
      <c r="Q10" s="37"/>
      <c r="R10" s="43" t="s">
        <v>65</v>
      </c>
      <c r="S10" s="44" t="s">
        <v>66</v>
      </c>
      <c r="T10" s="45"/>
      <c r="U10" s="46" t="str">
        <f t="shared" si="0"/>
        <v>Au</v>
      </c>
      <c r="V10" s="45"/>
      <c r="W10" s="45"/>
      <c r="X10" s="45"/>
      <c r="Y10" s="45"/>
      <c r="Z10" s="45"/>
      <c r="AA10" s="45"/>
      <c r="AB10" s="45"/>
      <c r="AC10" s="47"/>
    </row>
    <row r="11" spans="1:29" s="48" customFormat="1" ht="51.6" customHeight="1" x14ac:dyDescent="0.3">
      <c r="A11" s="50"/>
      <c r="B11" s="51">
        <v>4</v>
      </c>
      <c r="C11" s="36" t="s">
        <v>67</v>
      </c>
      <c r="D11" s="37" t="s">
        <v>63</v>
      </c>
      <c r="E11" s="37"/>
      <c r="F11" s="37"/>
      <c r="G11" s="37"/>
      <c r="H11" s="53"/>
      <c r="I11" s="37">
        <v>2</v>
      </c>
      <c r="J11" s="37" t="s">
        <v>32</v>
      </c>
      <c r="K11" s="37" t="s">
        <v>43</v>
      </c>
      <c r="L11" s="39" t="s">
        <v>44</v>
      </c>
      <c r="M11" s="40">
        <v>2015</v>
      </c>
      <c r="N11" s="41">
        <v>42180</v>
      </c>
      <c r="O11" s="42">
        <v>240</v>
      </c>
      <c r="P11" s="39">
        <v>1</v>
      </c>
      <c r="Q11" s="37"/>
      <c r="R11" s="43" t="s">
        <v>68</v>
      </c>
      <c r="S11" s="44" t="s">
        <v>69</v>
      </c>
      <c r="T11" s="45"/>
      <c r="U11" s="46" t="str">
        <f t="shared" si="0"/>
        <v>Au</v>
      </c>
      <c r="V11" s="45"/>
      <c r="W11" s="45"/>
      <c r="X11" s="45"/>
      <c r="Y11" s="45"/>
      <c r="Z11" s="45"/>
      <c r="AA11" s="45"/>
      <c r="AB11" s="45"/>
      <c r="AC11" s="47"/>
    </row>
    <row r="12" spans="1:29" s="48" customFormat="1" ht="24" x14ac:dyDescent="0.3">
      <c r="A12" s="34"/>
      <c r="B12" s="35">
        <v>2</v>
      </c>
      <c r="C12" s="55" t="s">
        <v>70</v>
      </c>
      <c r="D12" s="56" t="s">
        <v>57</v>
      </c>
      <c r="E12" s="56"/>
      <c r="F12" s="56"/>
      <c r="G12" s="56"/>
      <c r="H12" s="57"/>
      <c r="I12" s="56">
        <v>1</v>
      </c>
      <c r="J12" s="56" t="s">
        <v>32</v>
      </c>
      <c r="K12" s="56" t="s">
        <v>49</v>
      </c>
      <c r="L12" s="57" t="s">
        <v>44</v>
      </c>
      <c r="M12" s="58">
        <v>2014</v>
      </c>
      <c r="N12" s="59">
        <v>41892</v>
      </c>
      <c r="O12" s="60"/>
      <c r="P12" s="61"/>
      <c r="Q12" s="62">
        <v>3</v>
      </c>
      <c r="R12" s="63" t="s">
        <v>38</v>
      </c>
      <c r="S12" s="64" t="s">
        <v>71</v>
      </c>
      <c r="T12" s="45"/>
      <c r="U12" s="46" t="str">
        <f t="shared" si="0"/>
        <v>Fe</v>
      </c>
      <c r="V12" s="45"/>
      <c r="W12" s="45"/>
      <c r="X12" s="45"/>
      <c r="Y12" s="45"/>
      <c r="Z12" s="45"/>
      <c r="AA12" s="45"/>
      <c r="AB12" s="45"/>
      <c r="AC12" s="47"/>
    </row>
    <row r="13" spans="1:29" s="48" customFormat="1" ht="28.2" customHeight="1" x14ac:dyDescent="0.3">
      <c r="A13" s="49"/>
      <c r="B13" s="35">
        <v>3</v>
      </c>
      <c r="C13" s="55" t="s">
        <v>72</v>
      </c>
      <c r="D13" s="56" t="s">
        <v>73</v>
      </c>
      <c r="E13" s="56"/>
      <c r="F13" s="56"/>
      <c r="G13" s="56"/>
      <c r="H13" s="57"/>
      <c r="I13" s="56">
        <v>1</v>
      </c>
      <c r="J13" s="56" t="s">
        <v>32</v>
      </c>
      <c r="K13" s="56" t="s">
        <v>49</v>
      </c>
      <c r="L13" s="57" t="s">
        <v>44</v>
      </c>
      <c r="M13" s="58">
        <v>2014</v>
      </c>
      <c r="N13" s="65">
        <v>41858</v>
      </c>
      <c r="O13" s="60">
        <v>40000</v>
      </c>
      <c r="P13" s="61"/>
      <c r="Q13" s="62"/>
      <c r="R13" s="63" t="s">
        <v>38</v>
      </c>
      <c r="S13" s="64" t="s">
        <v>74</v>
      </c>
      <c r="T13" s="45" t="s">
        <v>75</v>
      </c>
      <c r="U13" s="46" t="str">
        <f t="shared" si="0"/>
        <v>Cu</v>
      </c>
      <c r="V13" s="45">
        <v>10000</v>
      </c>
      <c r="W13" s="45">
        <v>0.5</v>
      </c>
      <c r="X13" s="45"/>
      <c r="Y13" s="45">
        <v>0.5</v>
      </c>
      <c r="Z13" s="45"/>
      <c r="AA13" s="45">
        <v>1000</v>
      </c>
      <c r="AB13" s="45" t="s">
        <v>76</v>
      </c>
      <c r="AC13" s="47"/>
    </row>
    <row r="14" spans="1:29" s="48" customFormat="1" ht="24" x14ac:dyDescent="0.3">
      <c r="A14" s="52"/>
      <c r="B14" s="35">
        <v>1</v>
      </c>
      <c r="C14" s="55" t="s">
        <v>77</v>
      </c>
      <c r="D14" s="56" t="s">
        <v>78</v>
      </c>
      <c r="E14" s="56" t="s">
        <v>79</v>
      </c>
      <c r="F14" s="56" t="s">
        <v>59</v>
      </c>
      <c r="G14" s="56">
        <v>40</v>
      </c>
      <c r="H14" s="57">
        <v>74000000</v>
      </c>
      <c r="I14" s="56">
        <v>1</v>
      </c>
      <c r="J14" s="56" t="s">
        <v>32</v>
      </c>
      <c r="K14" s="56" t="s">
        <v>80</v>
      </c>
      <c r="L14" s="57" t="s">
        <v>44</v>
      </c>
      <c r="M14" s="58">
        <v>2014</v>
      </c>
      <c r="N14" s="65">
        <v>41855</v>
      </c>
      <c r="O14" s="60">
        <v>23600000</v>
      </c>
      <c r="P14" s="66">
        <v>7</v>
      </c>
      <c r="Q14" s="62"/>
      <c r="R14" s="63" t="s">
        <v>81</v>
      </c>
      <c r="S14" s="64" t="s">
        <v>82</v>
      </c>
      <c r="T14" s="45" t="s">
        <v>75</v>
      </c>
      <c r="U14" s="46" t="str">
        <f t="shared" si="0"/>
        <v>Cu Au</v>
      </c>
      <c r="V14" s="45">
        <v>507</v>
      </c>
      <c r="W14" s="45">
        <v>0.28000000000000003</v>
      </c>
      <c r="X14" s="45">
        <v>0.28999999999999998</v>
      </c>
      <c r="Y14" s="45">
        <v>0.51260712781355555</v>
      </c>
      <c r="Z14" s="45">
        <v>2005</v>
      </c>
      <c r="AA14" s="45">
        <v>56.362812499999997</v>
      </c>
      <c r="AB14" s="45" t="s">
        <v>76</v>
      </c>
      <c r="AC14" s="47"/>
    </row>
    <row r="15" spans="1:29" s="48" customFormat="1" ht="24" x14ac:dyDescent="0.3">
      <c r="A15" s="34"/>
      <c r="B15" s="35">
        <v>2</v>
      </c>
      <c r="C15" s="55" t="s">
        <v>83</v>
      </c>
      <c r="D15" s="56" t="s">
        <v>84</v>
      </c>
      <c r="E15" s="56"/>
      <c r="F15" s="56"/>
      <c r="G15" s="56"/>
      <c r="H15" s="57">
        <v>155000000</v>
      </c>
      <c r="I15" s="56">
        <v>1</v>
      </c>
      <c r="J15" s="56" t="s">
        <v>32</v>
      </c>
      <c r="K15" s="56" t="s">
        <v>43</v>
      </c>
      <c r="L15" s="57" t="s">
        <v>44</v>
      </c>
      <c r="M15" s="58">
        <v>2014</v>
      </c>
      <c r="N15" s="65">
        <v>41672</v>
      </c>
      <c r="O15" s="60">
        <v>334000</v>
      </c>
      <c r="P15" s="61"/>
      <c r="Q15" s="62"/>
      <c r="R15" s="63" t="s">
        <v>85</v>
      </c>
      <c r="S15" s="64" t="s">
        <v>86</v>
      </c>
      <c r="T15" s="45"/>
      <c r="U15" s="46" t="str">
        <f t="shared" si="0"/>
        <v>Coal</v>
      </c>
      <c r="V15" s="45"/>
      <c r="W15" s="45"/>
      <c r="X15" s="45"/>
      <c r="Y15" s="45"/>
      <c r="Z15" s="45"/>
      <c r="AA15" s="45"/>
      <c r="AB15" s="45"/>
      <c r="AC15" s="47"/>
    </row>
    <row r="16" spans="1:29" s="48" customFormat="1" ht="28.2" customHeight="1" x14ac:dyDescent="0.3">
      <c r="A16" s="49"/>
      <c r="B16" s="35">
        <v>3</v>
      </c>
      <c r="C16" s="55" t="s">
        <v>87</v>
      </c>
      <c r="D16" s="56" t="s">
        <v>88</v>
      </c>
      <c r="E16" s="56"/>
      <c r="F16" s="56"/>
      <c r="G16" s="56"/>
      <c r="H16" s="57"/>
      <c r="I16" s="56">
        <v>2</v>
      </c>
      <c r="J16" s="56" t="s">
        <v>32</v>
      </c>
      <c r="K16" s="56" t="s">
        <v>49</v>
      </c>
      <c r="L16" s="57" t="s">
        <v>44</v>
      </c>
      <c r="M16" s="58">
        <v>2013</v>
      </c>
      <c r="N16" s="65">
        <v>41593</v>
      </c>
      <c r="O16" s="60"/>
      <c r="P16" s="61"/>
      <c r="Q16" s="62"/>
      <c r="R16" s="63" t="s">
        <v>89</v>
      </c>
      <c r="S16" s="64" t="s">
        <v>90</v>
      </c>
      <c r="T16" s="45"/>
      <c r="U16" s="46" t="str">
        <f t="shared" si="0"/>
        <v>Cu Mo</v>
      </c>
      <c r="V16" s="45"/>
      <c r="W16" s="45"/>
      <c r="X16" s="45"/>
      <c r="Y16" s="45"/>
      <c r="Z16" s="45"/>
      <c r="AA16" s="45"/>
      <c r="AB16" s="45"/>
      <c r="AC16" s="47"/>
    </row>
    <row r="17" spans="1:29" s="48" customFormat="1" ht="36" x14ac:dyDescent="0.3">
      <c r="A17" s="34"/>
      <c r="B17" s="51">
        <v>2</v>
      </c>
      <c r="C17" s="55" t="s">
        <v>91</v>
      </c>
      <c r="D17" s="56" t="s">
        <v>84</v>
      </c>
      <c r="E17" s="56"/>
      <c r="F17" s="56"/>
      <c r="G17" s="56"/>
      <c r="H17" s="57"/>
      <c r="I17" s="56">
        <v>1</v>
      </c>
      <c r="J17" s="56" t="s">
        <v>42</v>
      </c>
      <c r="K17" s="56" t="s">
        <v>49</v>
      </c>
      <c r="L17" s="57" t="s">
        <v>44</v>
      </c>
      <c r="M17" s="58">
        <v>2013</v>
      </c>
      <c r="N17" s="65">
        <v>41578</v>
      </c>
      <c r="O17" s="60">
        <v>670000</v>
      </c>
      <c r="P17" s="62" t="s">
        <v>92</v>
      </c>
      <c r="Q17" s="62"/>
      <c r="R17" s="63" t="s">
        <v>93</v>
      </c>
      <c r="S17" s="64" t="s">
        <v>94</v>
      </c>
      <c r="T17" s="45"/>
      <c r="U17" s="46" t="str">
        <f t="shared" si="0"/>
        <v>Coal</v>
      </c>
      <c r="V17" s="45"/>
      <c r="W17" s="45"/>
      <c r="X17" s="45"/>
      <c r="Y17" s="45"/>
      <c r="Z17" s="45"/>
      <c r="AA17" s="45"/>
      <c r="AB17" s="45"/>
      <c r="AC17" s="47"/>
    </row>
    <row r="18" spans="1:29" s="48" customFormat="1" ht="28.8" x14ac:dyDescent="0.3">
      <c r="A18" s="49"/>
      <c r="B18" s="35">
        <v>3</v>
      </c>
      <c r="C18" s="55" t="s">
        <v>95</v>
      </c>
      <c r="D18" s="56" t="s">
        <v>63</v>
      </c>
      <c r="E18" s="56"/>
      <c r="F18" s="56"/>
      <c r="G18" s="56"/>
      <c r="H18" s="57"/>
      <c r="I18" s="56">
        <v>1</v>
      </c>
      <c r="J18" s="56" t="s">
        <v>42</v>
      </c>
      <c r="K18" s="56" t="s">
        <v>96</v>
      </c>
      <c r="L18" s="57" t="s">
        <v>44</v>
      </c>
      <c r="M18" s="58">
        <v>2013</v>
      </c>
      <c r="N18" s="67">
        <v>41395</v>
      </c>
      <c r="O18" s="60">
        <v>57000</v>
      </c>
      <c r="P18" s="61"/>
      <c r="Q18" s="62"/>
      <c r="R18" s="63" t="s">
        <v>97</v>
      </c>
      <c r="S18" s="64" t="s">
        <v>98</v>
      </c>
      <c r="T18" s="45"/>
      <c r="U18" s="46" t="str">
        <f t="shared" si="0"/>
        <v>Au</v>
      </c>
      <c r="V18" s="45"/>
      <c r="W18" s="45"/>
      <c r="X18" s="45"/>
      <c r="Y18" s="45"/>
      <c r="Z18" s="45"/>
      <c r="AA18" s="45"/>
      <c r="AB18" s="45"/>
      <c r="AC18" s="47"/>
    </row>
    <row r="19" spans="1:29" s="48" customFormat="1" ht="36" x14ac:dyDescent="0.3">
      <c r="A19" s="34"/>
      <c r="B19" s="51">
        <v>2</v>
      </c>
      <c r="C19" s="55" t="s">
        <v>99</v>
      </c>
      <c r="D19" s="56" t="s">
        <v>73</v>
      </c>
      <c r="E19" s="56" t="s">
        <v>100</v>
      </c>
      <c r="F19" s="56" t="s">
        <v>101</v>
      </c>
      <c r="G19" s="56">
        <v>7</v>
      </c>
      <c r="H19" s="57"/>
      <c r="I19" s="56">
        <v>1</v>
      </c>
      <c r="J19" s="56" t="s">
        <v>42</v>
      </c>
      <c r="K19" s="56" t="s">
        <v>33</v>
      </c>
      <c r="L19" s="57" t="s">
        <v>44</v>
      </c>
      <c r="M19" s="58">
        <v>2012</v>
      </c>
      <c r="N19" s="65">
        <v>41260</v>
      </c>
      <c r="O19" s="60">
        <v>100000</v>
      </c>
      <c r="P19" s="61"/>
      <c r="Q19" s="62"/>
      <c r="R19" s="63" t="s">
        <v>102</v>
      </c>
      <c r="S19" s="64" t="s">
        <v>103</v>
      </c>
      <c r="T19" s="45"/>
      <c r="U19" s="46" t="str">
        <f t="shared" si="0"/>
        <v>Cu</v>
      </c>
      <c r="V19" s="45"/>
      <c r="W19" s="45"/>
      <c r="X19" s="45"/>
      <c r="Y19" s="45"/>
      <c r="Z19" s="45"/>
      <c r="AA19" s="45"/>
      <c r="AB19" s="45"/>
      <c r="AC19" s="47"/>
    </row>
    <row r="20" spans="1:29" s="48" customFormat="1" ht="48" customHeight="1" x14ac:dyDescent="0.3">
      <c r="A20" s="34"/>
      <c r="B20" s="51">
        <v>2</v>
      </c>
      <c r="C20" s="55" t="s">
        <v>104</v>
      </c>
      <c r="D20" s="56" t="s">
        <v>105</v>
      </c>
      <c r="E20" s="56"/>
      <c r="F20" s="56"/>
      <c r="G20" s="56"/>
      <c r="H20" s="57"/>
      <c r="I20" s="56">
        <v>1</v>
      </c>
      <c r="J20" s="56" t="s">
        <v>32</v>
      </c>
      <c r="K20" s="56" t="s">
        <v>106</v>
      </c>
      <c r="L20" s="57" t="s">
        <v>44</v>
      </c>
      <c r="M20" s="58">
        <v>2012</v>
      </c>
      <c r="N20" s="68">
        <v>41217</v>
      </c>
      <c r="O20" s="60">
        <v>240000</v>
      </c>
      <c r="P20" s="61"/>
      <c r="Q20" s="62"/>
      <c r="R20" s="63" t="s">
        <v>38</v>
      </c>
      <c r="S20" s="64" t="s">
        <v>107</v>
      </c>
      <c r="T20" s="45"/>
      <c r="U20" s="46" t="str">
        <f t="shared" si="0"/>
        <v>Ni U</v>
      </c>
      <c r="V20" s="45"/>
      <c r="W20" s="45"/>
      <c r="X20" s="45"/>
      <c r="Y20" s="45"/>
      <c r="Z20" s="45"/>
      <c r="AA20" s="45"/>
      <c r="AB20" s="45"/>
      <c r="AC20" s="47"/>
    </row>
    <row r="21" spans="1:29" s="48" customFormat="1" ht="24" x14ac:dyDescent="0.3">
      <c r="A21" s="52"/>
      <c r="B21" s="35">
        <v>1</v>
      </c>
      <c r="C21" s="55" t="s">
        <v>108</v>
      </c>
      <c r="D21" s="56" t="s">
        <v>109</v>
      </c>
      <c r="E21" s="56"/>
      <c r="F21" s="56"/>
      <c r="G21" s="56"/>
      <c r="H21" s="57">
        <v>102000000</v>
      </c>
      <c r="I21" s="56">
        <v>1</v>
      </c>
      <c r="J21" s="56" t="s">
        <v>32</v>
      </c>
      <c r="K21" s="56" t="s">
        <v>96</v>
      </c>
      <c r="L21" s="57" t="s">
        <v>44</v>
      </c>
      <c r="M21" s="58">
        <v>2012</v>
      </c>
      <c r="N21" s="65">
        <v>41123</v>
      </c>
      <c r="O21" s="60">
        <v>13000000</v>
      </c>
      <c r="P21" s="61"/>
      <c r="Q21" s="62"/>
      <c r="R21" s="63" t="s">
        <v>110</v>
      </c>
      <c r="S21" s="64" t="s">
        <v>111</v>
      </c>
      <c r="T21" s="45" t="s">
        <v>75</v>
      </c>
      <c r="U21" s="46" t="str">
        <f t="shared" si="0"/>
        <v>Au Cu</v>
      </c>
      <c r="V21" s="45">
        <v>590</v>
      </c>
      <c r="W21" s="45">
        <v>0.3</v>
      </c>
      <c r="X21" s="45">
        <v>0.35</v>
      </c>
      <c r="Y21" s="45">
        <f>W21+X21*1100/2/22.046/31.1034</f>
        <v>0.58073274046463597</v>
      </c>
      <c r="Z21" s="45">
        <v>1958</v>
      </c>
      <c r="AA21" s="45">
        <v>325</v>
      </c>
      <c r="AB21" s="45" t="s">
        <v>76</v>
      </c>
      <c r="AC21" s="47"/>
    </row>
    <row r="22" spans="1:29" s="48" customFormat="1" ht="48" x14ac:dyDescent="0.3">
      <c r="A22" s="49"/>
      <c r="B22" s="35">
        <v>3</v>
      </c>
      <c r="C22" s="55" t="s">
        <v>112</v>
      </c>
      <c r="D22" s="56" t="s">
        <v>113</v>
      </c>
      <c r="E22" s="56"/>
      <c r="F22" s="56"/>
      <c r="G22" s="56"/>
      <c r="H22" s="57">
        <v>1800000</v>
      </c>
      <c r="I22" s="56">
        <v>1</v>
      </c>
      <c r="J22" s="56" t="s">
        <v>42</v>
      </c>
      <c r="K22" s="56" t="s">
        <v>106</v>
      </c>
      <c r="L22" s="57" t="s">
        <v>44</v>
      </c>
      <c r="M22" s="58">
        <v>2012</v>
      </c>
      <c r="N22" s="65">
        <v>41101</v>
      </c>
      <c r="O22" s="60" t="s">
        <v>114</v>
      </c>
      <c r="P22" s="61"/>
      <c r="Q22" s="62"/>
      <c r="R22" s="63" t="s">
        <v>115</v>
      </c>
      <c r="S22" s="69" t="s">
        <v>116</v>
      </c>
      <c r="T22" s="45"/>
      <c r="U22" s="46" t="str">
        <f t="shared" si="0"/>
        <v>Pb Zn</v>
      </c>
      <c r="V22" s="45"/>
      <c r="W22" s="45"/>
      <c r="X22" s="45"/>
      <c r="Y22" s="45"/>
      <c r="Z22" s="45"/>
      <c r="AA22" s="45"/>
      <c r="AB22" s="45"/>
      <c r="AC22" s="47"/>
    </row>
    <row r="23" spans="1:29" s="48" customFormat="1" ht="28.8" customHeight="1" x14ac:dyDescent="0.3">
      <c r="A23" s="49"/>
      <c r="B23" s="35">
        <v>3</v>
      </c>
      <c r="C23" s="55" t="s">
        <v>117</v>
      </c>
      <c r="D23" s="56" t="s">
        <v>63</v>
      </c>
      <c r="E23" s="56"/>
      <c r="F23" s="56"/>
      <c r="G23" s="56"/>
      <c r="H23" s="57"/>
      <c r="I23" s="56">
        <v>1</v>
      </c>
      <c r="J23" s="56" t="s">
        <v>32</v>
      </c>
      <c r="K23" s="56" t="s">
        <v>118</v>
      </c>
      <c r="L23" s="57" t="s">
        <v>44</v>
      </c>
      <c r="M23" s="58">
        <v>2012</v>
      </c>
      <c r="N23" s="65">
        <v>41012</v>
      </c>
      <c r="O23" s="60"/>
      <c r="P23" s="61"/>
      <c r="Q23" s="62"/>
      <c r="R23" s="63" t="s">
        <v>119</v>
      </c>
      <c r="S23" s="64" t="s">
        <v>120</v>
      </c>
      <c r="T23" s="45"/>
      <c r="U23" s="46" t="str">
        <f t="shared" si="0"/>
        <v>Au</v>
      </c>
      <c r="V23" s="45"/>
      <c r="W23" s="45"/>
      <c r="X23" s="45"/>
      <c r="Y23" s="45"/>
      <c r="Z23" s="45"/>
      <c r="AA23" s="45"/>
      <c r="AB23" s="45"/>
      <c r="AC23" s="47"/>
    </row>
    <row r="24" spans="1:29" s="48" customFormat="1" ht="36" x14ac:dyDescent="0.3">
      <c r="A24" s="49"/>
      <c r="B24" s="35">
        <v>3</v>
      </c>
      <c r="C24" s="55" t="s">
        <v>121</v>
      </c>
      <c r="D24" s="56" t="s">
        <v>122</v>
      </c>
      <c r="E24" s="56"/>
      <c r="F24" s="56"/>
      <c r="G24" s="56"/>
      <c r="H24" s="57"/>
      <c r="I24" s="56">
        <v>1</v>
      </c>
      <c r="J24" s="56" t="s">
        <v>32</v>
      </c>
      <c r="K24" s="56" t="s">
        <v>96</v>
      </c>
      <c r="L24" s="57" t="s">
        <v>44</v>
      </c>
      <c r="M24" s="58">
        <v>2011</v>
      </c>
      <c r="N24" s="65">
        <v>40745</v>
      </c>
      <c r="O24" s="60">
        <v>10000</v>
      </c>
      <c r="P24" s="61"/>
      <c r="Q24" s="62"/>
      <c r="R24" s="63" t="s">
        <v>123</v>
      </c>
      <c r="S24" s="64" t="s">
        <v>124</v>
      </c>
      <c r="T24" s="45"/>
      <c r="U24" s="46" t="str">
        <f t="shared" si="0"/>
        <v>Mn</v>
      </c>
      <c r="V24" s="45"/>
      <c r="W24" s="45"/>
      <c r="X24" s="45"/>
      <c r="Y24" s="45"/>
      <c r="Z24" s="45"/>
      <c r="AA24" s="45"/>
      <c r="AB24" s="45"/>
      <c r="AC24" s="47"/>
    </row>
    <row r="25" spans="1:29" s="48" customFormat="1" x14ac:dyDescent="0.3">
      <c r="A25" s="34"/>
      <c r="B25" s="51">
        <v>2</v>
      </c>
      <c r="C25" s="55" t="s">
        <v>125</v>
      </c>
      <c r="D25" s="56" t="s">
        <v>57</v>
      </c>
      <c r="E25" s="56"/>
      <c r="F25" s="56"/>
      <c r="G25" s="56"/>
      <c r="H25" s="57"/>
      <c r="I25" s="56">
        <v>1</v>
      </c>
      <c r="J25" s="56" t="s">
        <v>32</v>
      </c>
      <c r="K25" s="56" t="s">
        <v>49</v>
      </c>
      <c r="L25" s="57" t="s">
        <v>44</v>
      </c>
      <c r="M25" s="58">
        <v>2011</v>
      </c>
      <c r="N25" s="67">
        <v>40664</v>
      </c>
      <c r="O25" s="60">
        <v>200000</v>
      </c>
      <c r="P25" s="61"/>
      <c r="Q25" s="62"/>
      <c r="R25" s="63" t="s">
        <v>126</v>
      </c>
      <c r="S25" s="63" t="s">
        <v>127</v>
      </c>
      <c r="T25" s="45"/>
      <c r="U25" s="46" t="str">
        <f t="shared" si="0"/>
        <v>Fe</v>
      </c>
      <c r="V25" s="45"/>
      <c r="W25" s="45"/>
      <c r="X25" s="45"/>
      <c r="Y25" s="45"/>
      <c r="Z25" s="45"/>
      <c r="AA25" s="45"/>
      <c r="AB25" s="45"/>
      <c r="AC25" s="47"/>
    </row>
    <row r="26" spans="1:29" s="48" customFormat="1" ht="36" x14ac:dyDescent="0.3">
      <c r="A26" s="52"/>
      <c r="B26" s="35">
        <v>1</v>
      </c>
      <c r="C26" s="55" t="s">
        <v>128</v>
      </c>
      <c r="D26" s="56" t="s">
        <v>53</v>
      </c>
      <c r="E26" s="56" t="s">
        <v>100</v>
      </c>
      <c r="F26" s="70" t="s">
        <v>129</v>
      </c>
      <c r="G26" s="56"/>
      <c r="H26" s="57">
        <v>30000000</v>
      </c>
      <c r="I26" s="56">
        <v>1</v>
      </c>
      <c r="J26" s="56" t="s">
        <v>32</v>
      </c>
      <c r="K26" s="56" t="s">
        <v>106</v>
      </c>
      <c r="L26" s="57" t="s">
        <v>44</v>
      </c>
      <c r="M26" s="58">
        <v>2010</v>
      </c>
      <c r="N26" s="65">
        <v>40455</v>
      </c>
      <c r="O26" s="60">
        <v>1000000</v>
      </c>
      <c r="P26" s="61"/>
      <c r="Q26" s="62">
        <v>10</v>
      </c>
      <c r="R26" s="63" t="s">
        <v>130</v>
      </c>
      <c r="S26" s="64" t="s">
        <v>131</v>
      </c>
      <c r="T26" s="45"/>
      <c r="U26" s="46" t="str">
        <f t="shared" si="0"/>
        <v>Al</v>
      </c>
      <c r="V26" s="45"/>
      <c r="W26" s="45"/>
      <c r="X26" s="45"/>
      <c r="Y26" s="45"/>
      <c r="Z26" s="45"/>
      <c r="AA26" s="45"/>
      <c r="AB26" s="45"/>
      <c r="AC26" s="47"/>
    </row>
    <row r="27" spans="1:29" s="48" customFormat="1" ht="36" x14ac:dyDescent="0.3">
      <c r="A27" s="52"/>
      <c r="B27" s="51">
        <v>1</v>
      </c>
      <c r="C27" s="55" t="s">
        <v>132</v>
      </c>
      <c r="D27" s="56" t="s">
        <v>133</v>
      </c>
      <c r="E27" s="56"/>
      <c r="F27" s="56"/>
      <c r="G27" s="56"/>
      <c r="H27" s="57"/>
      <c r="I27" s="56">
        <v>1</v>
      </c>
      <c r="J27" s="56" t="s">
        <v>32</v>
      </c>
      <c r="K27" s="56" t="s">
        <v>96</v>
      </c>
      <c r="L27" s="57" t="s">
        <v>44</v>
      </c>
      <c r="M27" s="58">
        <v>2010</v>
      </c>
      <c r="N27" s="65">
        <v>40442</v>
      </c>
      <c r="O27" s="60"/>
      <c r="P27" s="61"/>
      <c r="Q27" s="62">
        <v>22</v>
      </c>
      <c r="R27" s="63" t="s">
        <v>134</v>
      </c>
      <c r="S27" s="64" t="s">
        <v>135</v>
      </c>
      <c r="T27" s="45"/>
      <c r="U27" s="46" t="str">
        <f t="shared" si="0"/>
        <v>Sn</v>
      </c>
      <c r="V27" s="45"/>
      <c r="W27" s="45"/>
      <c r="X27" s="45"/>
      <c r="Y27" s="45"/>
      <c r="Z27" s="45"/>
      <c r="AA27" s="45"/>
      <c r="AB27" s="45"/>
      <c r="AC27" s="47"/>
    </row>
    <row r="28" spans="1:29" s="48" customFormat="1" ht="36" x14ac:dyDescent="0.3">
      <c r="A28" s="50"/>
      <c r="B28" s="71">
        <v>4</v>
      </c>
      <c r="C28" s="55" t="s">
        <v>136</v>
      </c>
      <c r="D28" s="56" t="s">
        <v>109</v>
      </c>
      <c r="E28" s="56"/>
      <c r="F28" s="56"/>
      <c r="G28" s="56"/>
      <c r="H28" s="57"/>
      <c r="I28" s="56">
        <v>3</v>
      </c>
      <c r="J28" s="56" t="s">
        <v>32</v>
      </c>
      <c r="K28" s="56" t="s">
        <v>49</v>
      </c>
      <c r="L28" s="57" t="s">
        <v>44</v>
      </c>
      <c r="M28" s="58">
        <v>2010</v>
      </c>
      <c r="N28" s="65">
        <v>40375</v>
      </c>
      <c r="O28" s="60">
        <v>500</v>
      </c>
      <c r="P28" s="61"/>
      <c r="Q28" s="62"/>
      <c r="R28" s="63" t="s">
        <v>137</v>
      </c>
      <c r="S28" s="64" t="s">
        <v>138</v>
      </c>
      <c r="T28" s="45"/>
      <c r="U28" s="46" t="str">
        <f t="shared" si="0"/>
        <v>Au Cu</v>
      </c>
      <c r="V28" s="45"/>
      <c r="W28" s="45"/>
      <c r="X28" s="45"/>
      <c r="Y28" s="45"/>
      <c r="Z28" s="45"/>
      <c r="AA28" s="45"/>
      <c r="AB28" s="45"/>
      <c r="AC28" s="47"/>
    </row>
    <row r="29" spans="1:29" s="48" customFormat="1" ht="24" x14ac:dyDescent="0.3">
      <c r="A29" s="49"/>
      <c r="B29" s="51">
        <v>3</v>
      </c>
      <c r="C29" s="55" t="s">
        <v>136</v>
      </c>
      <c r="D29" s="56" t="s">
        <v>109</v>
      </c>
      <c r="E29" s="56"/>
      <c r="F29" s="56"/>
      <c r="G29" s="56"/>
      <c r="H29" s="57"/>
      <c r="I29" s="56">
        <v>2</v>
      </c>
      <c r="J29" s="56" t="s">
        <v>32</v>
      </c>
      <c r="K29" s="56" t="s">
        <v>49</v>
      </c>
      <c r="L29" s="57" t="s">
        <v>44</v>
      </c>
      <c r="M29" s="58">
        <v>2010</v>
      </c>
      <c r="N29" s="65">
        <v>40362</v>
      </c>
      <c r="O29" s="60">
        <v>9100</v>
      </c>
      <c r="P29" s="61"/>
      <c r="Q29" s="62"/>
      <c r="R29" s="63" t="s">
        <v>137</v>
      </c>
      <c r="S29" s="64" t="s">
        <v>139</v>
      </c>
      <c r="T29" s="45"/>
      <c r="U29" s="46" t="str">
        <f t="shared" si="0"/>
        <v>Au Cu</v>
      </c>
      <c r="V29" s="45"/>
      <c r="W29" s="45"/>
      <c r="X29" s="45"/>
      <c r="Y29" s="45"/>
      <c r="Z29" s="45"/>
      <c r="AA29" s="45"/>
      <c r="AB29" s="45"/>
      <c r="AC29" s="47"/>
    </row>
    <row r="30" spans="1:29" s="48" customFormat="1" ht="24" x14ac:dyDescent="0.3">
      <c r="A30" s="49"/>
      <c r="B30" s="51">
        <v>3</v>
      </c>
      <c r="C30" s="55" t="s">
        <v>140</v>
      </c>
      <c r="D30" s="72" t="s">
        <v>141</v>
      </c>
      <c r="E30" s="62"/>
      <c r="F30" s="62"/>
      <c r="G30" s="62">
        <v>10</v>
      </c>
      <c r="H30" s="57"/>
      <c r="I30" s="56">
        <v>1</v>
      </c>
      <c r="J30" s="56" t="s">
        <v>32</v>
      </c>
      <c r="K30" s="56" t="s">
        <v>106</v>
      </c>
      <c r="L30" s="57" t="s">
        <v>44</v>
      </c>
      <c r="M30" s="58">
        <v>2010</v>
      </c>
      <c r="N30" s="65">
        <v>40354</v>
      </c>
      <c r="O30" s="73">
        <v>21420</v>
      </c>
      <c r="P30" s="62">
        <v>110</v>
      </c>
      <c r="Q30" s="62"/>
      <c r="R30" s="63" t="s">
        <v>142</v>
      </c>
      <c r="S30" s="74" t="s">
        <v>143</v>
      </c>
      <c r="T30" s="45"/>
      <c r="U30" s="46" t="str">
        <f t="shared" si="0"/>
        <v>Ag, Cu, Pb, Zn</v>
      </c>
      <c r="V30" s="45"/>
      <c r="W30" s="45"/>
      <c r="X30" s="45"/>
      <c r="Y30" s="45"/>
      <c r="Z30" s="45"/>
      <c r="AA30" s="45"/>
      <c r="AB30" s="45"/>
      <c r="AC30" s="47"/>
    </row>
    <row r="31" spans="1:29" s="48" customFormat="1" x14ac:dyDescent="0.3">
      <c r="A31" s="49"/>
      <c r="B31" s="51">
        <v>3</v>
      </c>
      <c r="C31" s="55" t="s">
        <v>144</v>
      </c>
      <c r="D31" s="72"/>
      <c r="E31" s="62"/>
      <c r="F31" s="62"/>
      <c r="G31" s="62"/>
      <c r="H31" s="75"/>
      <c r="I31" s="62">
        <v>1</v>
      </c>
      <c r="J31" s="62" t="s">
        <v>42</v>
      </c>
      <c r="K31" s="62" t="s">
        <v>49</v>
      </c>
      <c r="L31" s="57" t="s">
        <v>44</v>
      </c>
      <c r="M31" s="61">
        <v>2010</v>
      </c>
      <c r="N31" s="65">
        <v>40354</v>
      </c>
      <c r="O31" s="73">
        <v>21420</v>
      </c>
      <c r="P31" s="62">
        <v>110</v>
      </c>
      <c r="Q31" s="62"/>
      <c r="R31" s="63" t="s">
        <v>38</v>
      </c>
      <c r="S31" s="76" t="s">
        <v>145</v>
      </c>
      <c r="T31" s="45"/>
      <c r="U31" s="46">
        <f t="shared" si="0"/>
        <v>0</v>
      </c>
      <c r="V31" s="45"/>
      <c r="W31" s="45"/>
      <c r="X31" s="45"/>
      <c r="Y31" s="45"/>
      <c r="Z31" s="45"/>
      <c r="AA31" s="45"/>
      <c r="AB31" s="45"/>
      <c r="AC31" s="47"/>
    </row>
    <row r="32" spans="1:29" s="48" customFormat="1" x14ac:dyDescent="0.3">
      <c r="A32" s="49"/>
      <c r="B32" s="51">
        <v>3</v>
      </c>
      <c r="C32" s="55" t="s">
        <v>146</v>
      </c>
      <c r="D32" s="72"/>
      <c r="E32" s="62" t="s">
        <v>100</v>
      </c>
      <c r="F32" s="62"/>
      <c r="G32" s="62">
        <v>15</v>
      </c>
      <c r="H32" s="75"/>
      <c r="I32" s="62">
        <v>1</v>
      </c>
      <c r="J32" s="62" t="s">
        <v>32</v>
      </c>
      <c r="K32" s="62" t="s">
        <v>147</v>
      </c>
      <c r="L32" s="57" t="s">
        <v>44</v>
      </c>
      <c r="M32" s="61">
        <v>2010</v>
      </c>
      <c r="N32" s="65">
        <v>40236</v>
      </c>
      <c r="O32" s="73"/>
      <c r="P32" s="62"/>
      <c r="Q32" s="62"/>
      <c r="R32" s="63" t="s">
        <v>148</v>
      </c>
      <c r="S32" s="76" t="s">
        <v>149</v>
      </c>
      <c r="T32" s="45"/>
      <c r="U32" s="46">
        <f t="shared" si="0"/>
        <v>0</v>
      </c>
      <c r="V32" s="45"/>
      <c r="W32" s="45"/>
      <c r="X32" s="45"/>
      <c r="Y32" s="45"/>
      <c r="Z32" s="45"/>
      <c r="AA32" s="45"/>
      <c r="AB32" s="45"/>
      <c r="AC32" s="47"/>
    </row>
    <row r="33" spans="1:810" s="48" customFormat="1" x14ac:dyDescent="0.3">
      <c r="A33" s="49"/>
      <c r="B33" s="51">
        <v>3</v>
      </c>
      <c r="C33" s="55" t="s">
        <v>150</v>
      </c>
      <c r="D33" s="72"/>
      <c r="E33" s="62"/>
      <c r="F33" s="62"/>
      <c r="G33" s="62">
        <v>15</v>
      </c>
      <c r="H33" s="75"/>
      <c r="I33" s="62">
        <v>1</v>
      </c>
      <c r="J33" s="62" t="s">
        <v>42</v>
      </c>
      <c r="K33" s="62" t="s">
        <v>147</v>
      </c>
      <c r="L33" s="57" t="s">
        <v>44</v>
      </c>
      <c r="M33" s="61">
        <v>2010</v>
      </c>
      <c r="N33" s="65">
        <v>40236</v>
      </c>
      <c r="O33" s="77"/>
      <c r="P33" s="62">
        <v>0.5</v>
      </c>
      <c r="Q33" s="62">
        <v>4</v>
      </c>
      <c r="R33" s="63" t="s">
        <v>148</v>
      </c>
      <c r="S33" s="76" t="s">
        <v>151</v>
      </c>
      <c r="T33" s="45"/>
      <c r="U33" s="46">
        <f t="shared" si="0"/>
        <v>0</v>
      </c>
      <c r="V33" s="45"/>
      <c r="W33" s="45"/>
      <c r="X33" s="45"/>
      <c r="Y33" s="45"/>
      <c r="Z33" s="45"/>
      <c r="AA33" s="45"/>
      <c r="AB33" s="45"/>
      <c r="AC33" s="47"/>
    </row>
    <row r="34" spans="1:810" s="48" customFormat="1" x14ac:dyDescent="0.3">
      <c r="A34" s="49"/>
      <c r="B34" s="51">
        <v>3</v>
      </c>
      <c r="C34" s="55" t="s">
        <v>152</v>
      </c>
      <c r="D34" s="72"/>
      <c r="E34" s="62"/>
      <c r="F34" s="62"/>
      <c r="G34" s="62"/>
      <c r="H34" s="75"/>
      <c r="I34" s="62">
        <v>1</v>
      </c>
      <c r="J34" s="62" t="s">
        <v>42</v>
      </c>
      <c r="K34" s="62" t="s">
        <v>147</v>
      </c>
      <c r="L34" s="57" t="s">
        <v>44</v>
      </c>
      <c r="M34" s="61">
        <v>2010</v>
      </c>
      <c r="N34" s="65">
        <v>40236</v>
      </c>
      <c r="O34" s="73"/>
      <c r="P34" s="62"/>
      <c r="Q34" s="62"/>
      <c r="R34" s="63" t="s">
        <v>148</v>
      </c>
      <c r="S34" s="76" t="s">
        <v>153</v>
      </c>
      <c r="T34" s="45"/>
      <c r="U34" s="46">
        <f t="shared" si="0"/>
        <v>0</v>
      </c>
      <c r="V34" s="45"/>
      <c r="W34" s="45"/>
      <c r="X34" s="45"/>
      <c r="Y34" s="45"/>
      <c r="Z34" s="45"/>
      <c r="AA34" s="45"/>
      <c r="AB34" s="45"/>
      <c r="AC34" s="47"/>
    </row>
    <row r="35" spans="1:810" s="48" customFormat="1" x14ac:dyDescent="0.3">
      <c r="A35" s="49"/>
      <c r="B35" s="51">
        <v>3</v>
      </c>
      <c r="C35" s="55" t="s">
        <v>154</v>
      </c>
      <c r="D35" s="72" t="s">
        <v>73</v>
      </c>
      <c r="E35" s="62" t="s">
        <v>58</v>
      </c>
      <c r="F35" s="62"/>
      <c r="G35" s="62"/>
      <c r="H35" s="75"/>
      <c r="I35" s="62">
        <v>1</v>
      </c>
      <c r="J35" s="62" t="s">
        <v>42</v>
      </c>
      <c r="K35" s="62" t="s">
        <v>147</v>
      </c>
      <c r="L35" s="57" t="s">
        <v>44</v>
      </c>
      <c r="M35" s="61">
        <v>2010</v>
      </c>
      <c r="N35" s="65">
        <v>40236</v>
      </c>
      <c r="O35" s="73">
        <v>80000</v>
      </c>
      <c r="P35" s="62">
        <v>0.1</v>
      </c>
      <c r="Q35" s="62"/>
      <c r="R35" s="63" t="s">
        <v>148</v>
      </c>
      <c r="S35" s="76" t="s">
        <v>155</v>
      </c>
      <c r="T35" s="45"/>
      <c r="U35" s="46" t="str">
        <f t="shared" si="0"/>
        <v>Cu</v>
      </c>
      <c r="V35" s="45"/>
      <c r="W35" s="45"/>
      <c r="X35" s="45"/>
      <c r="Y35" s="45"/>
      <c r="Z35" s="45"/>
      <c r="AA35" s="45"/>
      <c r="AB35" s="45"/>
      <c r="AC35" s="47"/>
    </row>
    <row r="36" spans="1:810" s="48" customFormat="1" ht="28.8" x14ac:dyDescent="0.3">
      <c r="A36" s="49"/>
      <c r="B36" s="51">
        <v>3</v>
      </c>
      <c r="C36" s="55" t="s">
        <v>156</v>
      </c>
      <c r="D36" s="72"/>
      <c r="E36" s="62" t="s">
        <v>58</v>
      </c>
      <c r="F36" s="62"/>
      <c r="G36" s="62"/>
      <c r="H36" s="75"/>
      <c r="I36" s="62">
        <v>1</v>
      </c>
      <c r="J36" s="62" t="s">
        <v>42</v>
      </c>
      <c r="K36" s="62" t="s">
        <v>147</v>
      </c>
      <c r="L36" s="57" t="s">
        <v>44</v>
      </c>
      <c r="M36" s="61">
        <v>2010</v>
      </c>
      <c r="N36" s="65">
        <v>40236</v>
      </c>
      <c r="O36" s="73"/>
      <c r="P36" s="62"/>
      <c r="Q36" s="62"/>
      <c r="R36" s="63" t="s">
        <v>148</v>
      </c>
      <c r="S36" s="76" t="s">
        <v>157</v>
      </c>
      <c r="T36" s="45"/>
      <c r="U36" s="46">
        <f t="shared" si="0"/>
        <v>0</v>
      </c>
      <c r="V36" s="45"/>
      <c r="W36" s="45"/>
      <c r="X36" s="45"/>
      <c r="Y36" s="45"/>
      <c r="Z36" s="45"/>
      <c r="AA36" s="45"/>
      <c r="AB36" s="45"/>
      <c r="AC36" s="47"/>
    </row>
    <row r="37" spans="1:810" s="48" customFormat="1" ht="28.8" x14ac:dyDescent="0.3">
      <c r="A37" s="52"/>
      <c r="B37" s="51">
        <v>1</v>
      </c>
      <c r="C37" s="78" t="s">
        <v>158</v>
      </c>
      <c r="D37" s="79" t="s">
        <v>63</v>
      </c>
      <c r="E37" s="79"/>
      <c r="F37" s="79"/>
      <c r="G37" s="79">
        <v>20</v>
      </c>
      <c r="H37" s="80"/>
      <c r="I37" s="79">
        <v>1</v>
      </c>
      <c r="J37" s="79" t="s">
        <v>32</v>
      </c>
      <c r="K37" s="79" t="s">
        <v>49</v>
      </c>
      <c r="L37" s="81" t="s">
        <v>44</v>
      </c>
      <c r="M37" s="82">
        <v>2009</v>
      </c>
      <c r="N37" s="83">
        <v>40054</v>
      </c>
      <c r="O37" s="80">
        <v>1200000</v>
      </c>
      <c r="P37" s="84"/>
      <c r="Q37" s="84">
        <v>1</v>
      </c>
      <c r="R37" s="85" t="s">
        <v>159</v>
      </c>
      <c r="S37" s="86" t="s">
        <v>160</v>
      </c>
      <c r="T37" s="45" t="s">
        <v>161</v>
      </c>
      <c r="U37" s="46" t="str">
        <f t="shared" si="0"/>
        <v>Au</v>
      </c>
      <c r="V37" s="45"/>
      <c r="W37" s="45"/>
      <c r="X37" s="45"/>
      <c r="Y37" s="45"/>
      <c r="Z37" s="45">
        <v>1978</v>
      </c>
      <c r="AA37" s="45"/>
      <c r="AB37" s="45"/>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row>
    <row r="38" spans="1:810" s="10" customFormat="1" ht="28.8" x14ac:dyDescent="0.3">
      <c r="A38" s="34"/>
      <c r="B38" s="51">
        <v>2</v>
      </c>
      <c r="C38" s="78" t="s">
        <v>162</v>
      </c>
      <c r="D38" s="87" t="s">
        <v>122</v>
      </c>
      <c r="E38" s="79"/>
      <c r="F38" s="79"/>
      <c r="G38" s="79"/>
      <c r="H38" s="80"/>
      <c r="I38" s="79">
        <v>1</v>
      </c>
      <c r="J38" s="79" t="s">
        <v>32</v>
      </c>
      <c r="K38" s="79" t="s">
        <v>49</v>
      </c>
      <c r="L38" s="81" t="s">
        <v>44</v>
      </c>
      <c r="M38" s="82">
        <v>2009</v>
      </c>
      <c r="N38" s="83">
        <v>39947</v>
      </c>
      <c r="O38" s="80">
        <v>50000</v>
      </c>
      <c r="P38" s="84"/>
      <c r="Q38" s="84">
        <v>3</v>
      </c>
      <c r="R38" s="85" t="s">
        <v>38</v>
      </c>
      <c r="S38" s="86" t="s">
        <v>163</v>
      </c>
      <c r="T38" s="45"/>
      <c r="U38" s="46" t="str">
        <f t="shared" si="0"/>
        <v>Mn</v>
      </c>
      <c r="V38" s="45"/>
      <c r="W38" s="45"/>
      <c r="X38" s="45"/>
      <c r="Y38" s="45"/>
      <c r="Z38" s="45"/>
      <c r="AA38" s="45"/>
      <c r="AB38" s="45"/>
    </row>
    <row r="39" spans="1:810" s="88" customFormat="1" ht="24" x14ac:dyDescent="0.3">
      <c r="A39" s="52"/>
      <c r="B39" s="51">
        <v>1</v>
      </c>
      <c r="C39" s="78" t="s">
        <v>164</v>
      </c>
      <c r="D39" s="87" t="s">
        <v>84</v>
      </c>
      <c r="E39" s="79"/>
      <c r="F39" s="79"/>
      <c r="G39" s="79"/>
      <c r="H39" s="80"/>
      <c r="I39" s="79">
        <v>1</v>
      </c>
      <c r="J39" s="79" t="s">
        <v>32</v>
      </c>
      <c r="K39" s="79" t="s">
        <v>49</v>
      </c>
      <c r="L39" s="81" t="s">
        <v>44</v>
      </c>
      <c r="M39" s="82">
        <v>2008</v>
      </c>
      <c r="N39" s="83">
        <v>39804</v>
      </c>
      <c r="O39" s="80">
        <v>4100000</v>
      </c>
      <c r="P39" s="84">
        <v>4.0999999999999996</v>
      </c>
      <c r="Q39" s="84"/>
      <c r="R39" s="85" t="s">
        <v>38</v>
      </c>
      <c r="S39" s="86" t="s">
        <v>165</v>
      </c>
      <c r="T39" s="45" t="s">
        <v>166</v>
      </c>
      <c r="U39" s="46" t="str">
        <f t="shared" si="0"/>
        <v>Coal</v>
      </c>
      <c r="V39" s="45"/>
      <c r="W39" s="45"/>
      <c r="X39" s="45"/>
      <c r="Y39" s="45"/>
      <c r="Z39" s="45">
        <v>1955</v>
      </c>
      <c r="AA39" s="45"/>
      <c r="AB39" s="45"/>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c r="XR39" s="10"/>
      <c r="XS39" s="10"/>
      <c r="XT39" s="10"/>
      <c r="XU39" s="10"/>
      <c r="XV39" s="10"/>
      <c r="XW39" s="10"/>
      <c r="XX39" s="10"/>
      <c r="XY39" s="10"/>
      <c r="XZ39" s="10"/>
      <c r="YA39" s="10"/>
      <c r="YB39" s="10"/>
      <c r="YC39" s="10"/>
      <c r="YD39" s="10"/>
      <c r="YE39" s="10"/>
      <c r="YF39" s="10"/>
      <c r="YG39" s="10"/>
      <c r="YH39" s="10"/>
      <c r="YI39" s="10"/>
      <c r="YJ39" s="10"/>
      <c r="YK39" s="10"/>
      <c r="YL39" s="10"/>
      <c r="YM39" s="10"/>
      <c r="YN39" s="10"/>
      <c r="YO39" s="10"/>
      <c r="YP39" s="10"/>
      <c r="YQ39" s="10"/>
      <c r="YR39" s="10"/>
      <c r="YS39" s="10"/>
      <c r="YT39" s="10"/>
      <c r="YU39" s="10"/>
      <c r="YV39" s="10"/>
      <c r="YW39" s="10"/>
      <c r="YX39" s="10"/>
      <c r="YY39" s="10"/>
      <c r="YZ39" s="10"/>
      <c r="ZA39" s="10"/>
      <c r="ZB39" s="10"/>
      <c r="ZC39" s="10"/>
      <c r="ZD39" s="10"/>
      <c r="ZE39" s="10"/>
      <c r="ZF39" s="10"/>
      <c r="ZG39" s="10"/>
      <c r="ZH39" s="10"/>
      <c r="ZI39" s="10"/>
      <c r="ZJ39" s="10"/>
      <c r="ZK39" s="10"/>
      <c r="ZL39" s="10"/>
      <c r="ZM39" s="10"/>
      <c r="ZN39" s="10"/>
      <c r="ZO39" s="10"/>
      <c r="ZP39" s="10"/>
      <c r="ZQ39" s="10"/>
      <c r="ZR39" s="10"/>
      <c r="ZS39" s="10"/>
      <c r="ZT39" s="10"/>
      <c r="ZU39" s="10"/>
      <c r="ZV39" s="10"/>
      <c r="ZW39" s="10"/>
      <c r="ZX39" s="10"/>
      <c r="ZY39" s="10"/>
      <c r="ZZ39" s="10"/>
      <c r="AAA39" s="10"/>
      <c r="AAB39" s="10"/>
      <c r="AAC39" s="10"/>
      <c r="AAD39" s="10"/>
      <c r="AAE39" s="10"/>
      <c r="AAF39" s="10"/>
      <c r="AAG39" s="10"/>
      <c r="AAH39" s="10"/>
      <c r="AAI39" s="10"/>
      <c r="AAJ39" s="10"/>
      <c r="AAK39" s="10"/>
      <c r="AAL39" s="10"/>
      <c r="AAM39" s="10"/>
      <c r="AAN39" s="10"/>
      <c r="AAO39" s="10"/>
      <c r="AAP39" s="10"/>
      <c r="AAQ39" s="10"/>
      <c r="AAR39" s="10"/>
      <c r="AAS39" s="10"/>
      <c r="AAT39" s="10"/>
      <c r="AAU39" s="10"/>
      <c r="AAV39" s="10"/>
      <c r="AAW39" s="10"/>
      <c r="AAX39" s="10"/>
      <c r="AAY39" s="10"/>
      <c r="AAZ39" s="10"/>
      <c r="ABA39" s="10"/>
      <c r="ABB39" s="10"/>
      <c r="ABC39" s="10"/>
      <c r="ABD39" s="10"/>
      <c r="ABE39" s="10"/>
      <c r="ABF39" s="10"/>
      <c r="ABG39" s="10"/>
      <c r="ABH39" s="10"/>
      <c r="ABI39" s="10"/>
      <c r="ABJ39" s="10"/>
      <c r="ABK39" s="10"/>
      <c r="ABL39" s="10"/>
      <c r="ABM39" s="10"/>
      <c r="ABN39" s="10"/>
      <c r="ABO39" s="10"/>
      <c r="ABP39" s="10"/>
      <c r="ABQ39" s="10"/>
      <c r="ABR39" s="10"/>
      <c r="ABS39" s="10"/>
      <c r="ABT39" s="10"/>
      <c r="ABU39" s="10"/>
      <c r="ABV39" s="10"/>
      <c r="ABW39" s="10"/>
      <c r="ABX39" s="10"/>
      <c r="ABY39" s="10"/>
      <c r="ABZ39" s="10"/>
      <c r="ACA39" s="10"/>
      <c r="ACB39" s="10"/>
      <c r="ACC39" s="10"/>
      <c r="ACD39" s="10"/>
      <c r="ACE39" s="10"/>
      <c r="ACF39" s="10"/>
      <c r="ACG39" s="10"/>
      <c r="ACH39" s="10"/>
      <c r="ACI39" s="10"/>
      <c r="ACJ39" s="10"/>
      <c r="ACK39" s="10"/>
      <c r="ACL39" s="10"/>
      <c r="ACM39" s="10"/>
      <c r="ACN39" s="10"/>
      <c r="ACO39" s="10"/>
      <c r="ACP39" s="10"/>
      <c r="ACQ39" s="10"/>
      <c r="ACR39" s="10"/>
      <c r="ACS39" s="10"/>
      <c r="ACT39" s="10"/>
      <c r="ACU39" s="10"/>
      <c r="ACV39" s="10"/>
      <c r="ACW39" s="10"/>
      <c r="ACX39" s="10"/>
      <c r="ACY39" s="10"/>
      <c r="ACZ39" s="10"/>
      <c r="ADA39" s="10"/>
      <c r="ADB39" s="10"/>
      <c r="ADC39" s="10"/>
      <c r="ADD39" s="10"/>
      <c r="ADE39" s="10"/>
      <c r="ADF39" s="10"/>
      <c r="ADG39" s="10"/>
      <c r="ADH39" s="10"/>
      <c r="ADI39" s="10"/>
      <c r="ADJ39" s="10"/>
      <c r="ADK39" s="10"/>
      <c r="ADL39" s="10"/>
      <c r="ADM39" s="10"/>
      <c r="ADN39" s="10"/>
      <c r="ADO39" s="10"/>
      <c r="ADP39" s="10"/>
      <c r="ADQ39" s="10"/>
      <c r="ADR39" s="10"/>
      <c r="ADS39" s="10"/>
      <c r="ADT39" s="10"/>
      <c r="ADU39" s="10"/>
      <c r="ADV39" s="10"/>
      <c r="ADW39" s="10"/>
      <c r="ADX39" s="10"/>
      <c r="ADY39" s="10"/>
      <c r="ADZ39" s="10"/>
      <c r="AEA39" s="10"/>
      <c r="AEB39" s="10"/>
      <c r="AEC39" s="10"/>
      <c r="AED39" s="10"/>
    </row>
    <row r="40" spans="1:810" s="10" customFormat="1" ht="28.8" x14ac:dyDescent="0.3">
      <c r="A40" s="52"/>
      <c r="B40" s="51">
        <v>1</v>
      </c>
      <c r="C40" s="78" t="s">
        <v>167</v>
      </c>
      <c r="D40" s="87" t="s">
        <v>57</v>
      </c>
      <c r="E40" s="79" t="s">
        <v>58</v>
      </c>
      <c r="F40" s="79"/>
      <c r="G40" s="79">
        <v>50.7</v>
      </c>
      <c r="H40" s="80">
        <v>290000</v>
      </c>
      <c r="I40" s="79">
        <v>1</v>
      </c>
      <c r="J40" s="79" t="s">
        <v>42</v>
      </c>
      <c r="K40" s="79" t="s">
        <v>49</v>
      </c>
      <c r="L40" s="81" t="s">
        <v>44</v>
      </c>
      <c r="M40" s="82">
        <v>2008</v>
      </c>
      <c r="N40" s="83">
        <v>39699</v>
      </c>
      <c r="O40" s="80">
        <v>190000</v>
      </c>
      <c r="P40" s="84">
        <v>2.5</v>
      </c>
      <c r="Q40" s="84">
        <v>277</v>
      </c>
      <c r="R40" s="85" t="s">
        <v>38</v>
      </c>
      <c r="S40" s="86" t="s">
        <v>168</v>
      </c>
      <c r="T40" s="45"/>
      <c r="U40" s="46" t="str">
        <f t="shared" si="0"/>
        <v>Fe</v>
      </c>
      <c r="V40" s="45"/>
      <c r="W40" s="45"/>
      <c r="X40" s="45"/>
      <c r="Y40" s="45"/>
      <c r="Z40" s="45"/>
      <c r="AA40" s="45"/>
      <c r="AB40" s="45"/>
    </row>
    <row r="41" spans="1:810" s="10" customFormat="1" ht="24" x14ac:dyDescent="0.3">
      <c r="A41" s="49"/>
      <c r="B41" s="51">
        <v>3</v>
      </c>
      <c r="C41" s="78" t="s">
        <v>169</v>
      </c>
      <c r="D41" s="87" t="s">
        <v>170</v>
      </c>
      <c r="E41" s="79"/>
      <c r="F41" s="79" t="s">
        <v>101</v>
      </c>
      <c r="G41" s="79"/>
      <c r="H41" s="80"/>
      <c r="I41" s="79">
        <v>1</v>
      </c>
      <c r="J41" s="79" t="s">
        <v>42</v>
      </c>
      <c r="K41" s="79" t="s">
        <v>96</v>
      </c>
      <c r="L41" s="81" t="s">
        <v>44</v>
      </c>
      <c r="M41" s="82">
        <v>2007</v>
      </c>
      <c r="N41" s="83">
        <v>39104</v>
      </c>
      <c r="O41" s="80">
        <v>20000</v>
      </c>
      <c r="P41" s="84"/>
      <c r="Q41" s="84"/>
      <c r="R41" s="85" t="s">
        <v>171</v>
      </c>
      <c r="S41" s="86" t="s">
        <v>172</v>
      </c>
      <c r="T41" s="45"/>
      <c r="U41" s="46" t="str">
        <f t="shared" si="0"/>
        <v>F</v>
      </c>
      <c r="V41" s="45"/>
      <c r="W41" s="45"/>
      <c r="X41" s="45"/>
      <c r="Y41" s="45"/>
      <c r="Z41" s="45"/>
      <c r="AA41" s="45"/>
      <c r="AB41" s="45"/>
    </row>
    <row r="42" spans="1:810" s="10" customFormat="1" ht="28.8" x14ac:dyDescent="0.3">
      <c r="A42" s="52"/>
      <c r="B42" s="51">
        <v>1</v>
      </c>
      <c r="C42" s="78" t="s">
        <v>173</v>
      </c>
      <c r="D42" s="87" t="s">
        <v>53</v>
      </c>
      <c r="E42" s="79"/>
      <c r="F42" s="79"/>
      <c r="G42" s="79"/>
      <c r="H42" s="80"/>
      <c r="I42" s="79">
        <v>1</v>
      </c>
      <c r="J42" s="79" t="s">
        <v>32</v>
      </c>
      <c r="K42" s="79" t="s">
        <v>96</v>
      </c>
      <c r="L42" s="81" t="s">
        <v>44</v>
      </c>
      <c r="M42" s="82">
        <v>2007</v>
      </c>
      <c r="N42" s="83">
        <v>39092</v>
      </c>
      <c r="O42" s="80">
        <v>2000000</v>
      </c>
      <c r="P42" s="84"/>
      <c r="Q42" s="84"/>
      <c r="R42" s="85" t="s">
        <v>38</v>
      </c>
      <c r="S42" s="86" t="s">
        <v>174</v>
      </c>
      <c r="T42" s="45" t="s">
        <v>175</v>
      </c>
      <c r="U42" s="46" t="str">
        <f t="shared" si="0"/>
        <v>Al</v>
      </c>
      <c r="V42" s="45"/>
      <c r="W42" s="45"/>
      <c r="X42" s="45"/>
      <c r="Y42" s="45"/>
      <c r="Z42" s="45"/>
      <c r="AA42" s="45"/>
      <c r="AB42" s="45"/>
    </row>
    <row r="43" spans="1:810" s="10" customFormat="1" ht="24" x14ac:dyDescent="0.3">
      <c r="A43" s="89"/>
      <c r="B43" s="90">
        <v>3</v>
      </c>
      <c r="C43" s="78" t="s">
        <v>176</v>
      </c>
      <c r="D43" s="87" t="s">
        <v>177</v>
      </c>
      <c r="E43" s="79" t="s">
        <v>100</v>
      </c>
      <c r="F43" s="79" t="s">
        <v>101</v>
      </c>
      <c r="G43" s="79">
        <v>12</v>
      </c>
      <c r="H43" s="80"/>
      <c r="I43" s="79">
        <v>2</v>
      </c>
      <c r="J43" s="79" t="s">
        <v>42</v>
      </c>
      <c r="K43" s="79" t="s">
        <v>96</v>
      </c>
      <c r="L43" s="81" t="s">
        <v>44</v>
      </c>
      <c r="M43" s="82">
        <v>2006</v>
      </c>
      <c r="N43" s="83">
        <v>39048</v>
      </c>
      <c r="O43" s="80">
        <v>93940</v>
      </c>
      <c r="P43" s="84">
        <v>17.5</v>
      </c>
      <c r="Q43" s="84"/>
      <c r="R43" s="85" t="s">
        <v>178</v>
      </c>
      <c r="S43" s="86" t="s">
        <v>179</v>
      </c>
      <c r="T43" s="45"/>
      <c r="U43" s="46" t="str">
        <f t="shared" si="0"/>
        <v>?</v>
      </c>
      <c r="V43" s="45"/>
      <c r="W43" s="45"/>
      <c r="X43" s="45"/>
      <c r="Y43" s="45"/>
      <c r="Z43" s="45"/>
      <c r="AA43" s="45"/>
      <c r="AB43" s="45"/>
    </row>
    <row r="44" spans="1:810" s="10" customFormat="1" ht="36" x14ac:dyDescent="0.3">
      <c r="A44" s="50"/>
      <c r="B44" s="51">
        <v>4</v>
      </c>
      <c r="C44" s="91" t="s">
        <v>180</v>
      </c>
      <c r="D44" s="92" t="s">
        <v>73</v>
      </c>
      <c r="E44" s="93"/>
      <c r="F44" s="92"/>
      <c r="G44" s="92"/>
      <c r="H44" s="94"/>
      <c r="I44" s="79">
        <v>3</v>
      </c>
      <c r="J44" s="79" t="s">
        <v>49</v>
      </c>
      <c r="K44" s="79" t="s">
        <v>49</v>
      </c>
      <c r="L44" s="81" t="s">
        <v>44</v>
      </c>
      <c r="M44" s="82">
        <v>2006</v>
      </c>
      <c r="N44" s="95">
        <v>39027</v>
      </c>
      <c r="O44" s="96"/>
      <c r="P44" s="93"/>
      <c r="Q44" s="92"/>
      <c r="R44" s="85" t="s">
        <v>38</v>
      </c>
      <c r="S44" s="97" t="s">
        <v>181</v>
      </c>
      <c r="T44" s="45" t="s">
        <v>182</v>
      </c>
      <c r="U44" s="46" t="str">
        <f t="shared" si="0"/>
        <v>Cu</v>
      </c>
      <c r="V44" s="45">
        <v>1100</v>
      </c>
      <c r="W44" s="45">
        <v>2.16</v>
      </c>
      <c r="X44" s="45"/>
      <c r="Y44" s="45">
        <v>3.6</v>
      </c>
      <c r="Z44" s="45">
        <v>1939</v>
      </c>
      <c r="AA44" s="45">
        <v>135</v>
      </c>
      <c r="AB44" s="45" t="s">
        <v>183</v>
      </c>
      <c r="AC44" s="47"/>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c r="KH44" s="48"/>
      <c r="KI44" s="48"/>
      <c r="KJ44" s="48"/>
      <c r="KK44" s="48"/>
      <c r="KL44" s="48"/>
      <c r="KM44" s="48"/>
      <c r="KN44" s="48"/>
      <c r="KO44" s="48"/>
      <c r="KP44" s="48"/>
      <c r="KQ44" s="48"/>
      <c r="KR44" s="48"/>
      <c r="KS44" s="48"/>
      <c r="KT44" s="48"/>
      <c r="KU44" s="48"/>
      <c r="KV44" s="48"/>
      <c r="KW44" s="48"/>
      <c r="KX44" s="48"/>
      <c r="KY44" s="48"/>
      <c r="KZ44" s="48"/>
      <c r="LA44" s="48"/>
      <c r="LB44" s="48"/>
      <c r="LC44" s="48"/>
      <c r="LD44" s="48"/>
      <c r="LE44" s="48"/>
      <c r="LF44" s="48"/>
      <c r="LG44" s="48"/>
      <c r="LH44" s="48"/>
      <c r="LI44" s="48"/>
      <c r="LJ44" s="48"/>
      <c r="LK44" s="48"/>
      <c r="LL44" s="48"/>
      <c r="LM44" s="48"/>
      <c r="LN44" s="48"/>
      <c r="LO44" s="48"/>
      <c r="LP44" s="48"/>
      <c r="LQ44" s="48"/>
      <c r="LR44" s="48"/>
      <c r="LS44" s="48"/>
      <c r="LT44" s="48"/>
      <c r="LU44" s="48"/>
      <c r="LV44" s="48"/>
      <c r="LW44" s="48"/>
      <c r="LX44" s="48"/>
      <c r="LY44" s="48"/>
      <c r="LZ44" s="48"/>
      <c r="MA44" s="48"/>
      <c r="MB44" s="48"/>
      <c r="MC44" s="48"/>
      <c r="MD44" s="48"/>
      <c r="ME44" s="48"/>
      <c r="MF44" s="48"/>
      <c r="MG44" s="48"/>
      <c r="MH44" s="48"/>
      <c r="MI44" s="48"/>
      <c r="MJ44" s="48"/>
      <c r="MK44" s="48"/>
      <c r="ML44" s="48"/>
      <c r="MM44" s="48"/>
      <c r="MN44" s="48"/>
      <c r="MO44" s="48"/>
      <c r="MP44" s="48"/>
      <c r="MQ44" s="48"/>
      <c r="MR44" s="48"/>
      <c r="MS44" s="48"/>
      <c r="MT44" s="48"/>
      <c r="MU44" s="48"/>
      <c r="MV44" s="48"/>
      <c r="MW44" s="48"/>
      <c r="MX44" s="48"/>
      <c r="MY44" s="48"/>
      <c r="MZ44" s="48"/>
      <c r="NA44" s="48"/>
      <c r="NB44" s="48"/>
      <c r="NC44" s="48"/>
      <c r="ND44" s="48"/>
      <c r="NE44" s="48"/>
      <c r="NF44" s="48"/>
      <c r="NG44" s="48"/>
      <c r="NH44" s="48"/>
      <c r="NI44" s="48"/>
      <c r="NJ44" s="48"/>
      <c r="NK44" s="48"/>
      <c r="NL44" s="48"/>
      <c r="NM44" s="48"/>
      <c r="NN44" s="48"/>
      <c r="NO44" s="48"/>
      <c r="NP44" s="48"/>
      <c r="NQ44" s="48"/>
      <c r="NR44" s="48"/>
      <c r="NS44" s="48"/>
      <c r="NT44" s="48"/>
      <c r="NU44" s="48"/>
      <c r="NV44" s="48"/>
      <c r="NW44" s="48"/>
      <c r="NX44" s="48"/>
      <c r="NY44" s="48"/>
      <c r="NZ44" s="48"/>
      <c r="OA44" s="48"/>
      <c r="OB44" s="48"/>
      <c r="OC44" s="48"/>
      <c r="OD44" s="48"/>
      <c r="OE44" s="48"/>
      <c r="OF44" s="48"/>
      <c r="OG44" s="48"/>
      <c r="OH44" s="48"/>
      <c r="OI44" s="48"/>
      <c r="OJ44" s="48"/>
      <c r="OK44" s="48"/>
      <c r="OL44" s="48"/>
      <c r="OM44" s="48"/>
      <c r="ON44" s="48"/>
      <c r="OO44" s="48"/>
      <c r="OP44" s="48"/>
      <c r="OQ44" s="48"/>
      <c r="OR44" s="48"/>
      <c r="OS44" s="48"/>
      <c r="OT44" s="48"/>
      <c r="OU44" s="48"/>
      <c r="OV44" s="48"/>
      <c r="OW44" s="48"/>
      <c r="OX44" s="48"/>
      <c r="OY44" s="48"/>
      <c r="OZ44" s="48"/>
      <c r="PA44" s="48"/>
      <c r="PB44" s="48"/>
      <c r="PC44" s="48"/>
      <c r="PD44" s="48"/>
      <c r="PE44" s="48"/>
      <c r="PF44" s="48"/>
      <c r="PG44" s="48"/>
      <c r="PH44" s="48"/>
      <c r="PI44" s="48"/>
      <c r="PJ44" s="48"/>
      <c r="PK44" s="48"/>
      <c r="PL44" s="48"/>
      <c r="PM44" s="48"/>
      <c r="PN44" s="48"/>
      <c r="PO44" s="48"/>
      <c r="PP44" s="48"/>
      <c r="PQ44" s="48"/>
      <c r="PR44" s="48"/>
      <c r="PS44" s="48"/>
      <c r="PT44" s="48"/>
      <c r="PU44" s="48"/>
      <c r="PV44" s="48"/>
      <c r="PW44" s="48"/>
      <c r="PX44" s="48"/>
      <c r="PY44" s="48"/>
      <c r="PZ44" s="48"/>
      <c r="QA44" s="48"/>
      <c r="QB44" s="48"/>
      <c r="QC44" s="48"/>
      <c r="QD44" s="48"/>
      <c r="QE44" s="48"/>
      <c r="QF44" s="48"/>
      <c r="QG44" s="48"/>
      <c r="QH44" s="48"/>
      <c r="QI44" s="48"/>
      <c r="QJ44" s="48"/>
      <c r="QK44" s="48"/>
      <c r="QL44" s="48"/>
      <c r="QM44" s="48"/>
      <c r="QN44" s="48"/>
      <c r="QO44" s="48"/>
      <c r="QP44" s="48"/>
      <c r="QQ44" s="48"/>
      <c r="QR44" s="48"/>
      <c r="QS44" s="48"/>
      <c r="QT44" s="48"/>
      <c r="QU44" s="48"/>
      <c r="QV44" s="48"/>
      <c r="QW44" s="48"/>
      <c r="QX44" s="48"/>
      <c r="QY44" s="48"/>
      <c r="QZ44" s="48"/>
      <c r="RA44" s="48"/>
      <c r="RB44" s="48"/>
      <c r="RC44" s="48"/>
      <c r="RD44" s="48"/>
      <c r="RE44" s="48"/>
      <c r="RF44" s="48"/>
      <c r="RG44" s="48"/>
      <c r="RH44" s="48"/>
      <c r="RI44" s="48"/>
      <c r="RJ44" s="48"/>
      <c r="RK44" s="48"/>
      <c r="RL44" s="48"/>
      <c r="RM44" s="48"/>
      <c r="RN44" s="48"/>
      <c r="RO44" s="48"/>
      <c r="RP44" s="48"/>
      <c r="RQ44" s="48"/>
      <c r="RR44" s="48"/>
      <c r="RS44" s="48"/>
      <c r="RT44" s="48"/>
      <c r="RU44" s="48"/>
      <c r="RV44" s="48"/>
      <c r="RW44" s="48"/>
      <c r="RX44" s="48"/>
      <c r="RY44" s="48"/>
      <c r="RZ44" s="48"/>
      <c r="SA44" s="48"/>
      <c r="SB44" s="48"/>
      <c r="SC44" s="48"/>
      <c r="SD44" s="48"/>
      <c r="SE44" s="48"/>
      <c r="SF44" s="48"/>
      <c r="SG44" s="48"/>
      <c r="SH44" s="48"/>
      <c r="SI44" s="48"/>
      <c r="SJ44" s="48"/>
      <c r="SK44" s="48"/>
      <c r="SL44" s="48"/>
      <c r="SM44" s="48"/>
      <c r="SN44" s="48"/>
      <c r="SO44" s="48"/>
      <c r="SP44" s="48"/>
      <c r="SQ44" s="48"/>
      <c r="SR44" s="48"/>
      <c r="SS44" s="48"/>
      <c r="ST44" s="48"/>
      <c r="SU44" s="48"/>
      <c r="SV44" s="48"/>
      <c r="SW44" s="48"/>
      <c r="SX44" s="48"/>
      <c r="SY44" s="48"/>
      <c r="SZ44" s="48"/>
      <c r="TA44" s="48"/>
      <c r="TB44" s="48"/>
      <c r="TC44" s="48"/>
      <c r="TD44" s="48"/>
      <c r="TE44" s="48"/>
      <c r="TF44" s="48"/>
      <c r="TG44" s="48"/>
      <c r="TH44" s="48"/>
      <c r="TI44" s="48"/>
      <c r="TJ44" s="48"/>
      <c r="TK44" s="48"/>
      <c r="TL44" s="48"/>
      <c r="TM44" s="48"/>
      <c r="TN44" s="48"/>
      <c r="TO44" s="48"/>
      <c r="TP44" s="48"/>
      <c r="TQ44" s="48"/>
      <c r="TR44" s="48"/>
      <c r="TS44" s="48"/>
      <c r="TT44" s="48"/>
      <c r="TU44" s="48"/>
      <c r="TV44" s="48"/>
      <c r="TW44" s="48"/>
      <c r="TX44" s="48"/>
      <c r="TY44" s="48"/>
      <c r="TZ44" s="48"/>
      <c r="UA44" s="48"/>
      <c r="UB44" s="48"/>
      <c r="UC44" s="48"/>
      <c r="UD44" s="48"/>
      <c r="UE44" s="48"/>
      <c r="UF44" s="48"/>
      <c r="UG44" s="48"/>
      <c r="UH44" s="48"/>
      <c r="UI44" s="48"/>
      <c r="UJ44" s="48"/>
      <c r="UK44" s="48"/>
      <c r="UL44" s="48"/>
      <c r="UM44" s="48"/>
      <c r="UN44" s="48"/>
      <c r="UO44" s="48"/>
      <c r="UP44" s="48"/>
      <c r="UQ44" s="48"/>
      <c r="UR44" s="48"/>
      <c r="US44" s="48"/>
      <c r="UT44" s="48"/>
      <c r="UU44" s="48"/>
      <c r="UV44" s="48"/>
      <c r="UW44" s="48"/>
      <c r="UX44" s="48"/>
      <c r="UY44" s="48"/>
      <c r="UZ44" s="48"/>
      <c r="VA44" s="48"/>
      <c r="VB44" s="48"/>
      <c r="VC44" s="48"/>
      <c r="VD44" s="48"/>
      <c r="VE44" s="48"/>
      <c r="VF44" s="48"/>
      <c r="VG44" s="48"/>
      <c r="VH44" s="48"/>
      <c r="VI44" s="48"/>
      <c r="VJ44" s="48"/>
      <c r="VK44" s="48"/>
      <c r="VL44" s="48"/>
      <c r="VM44" s="48"/>
      <c r="VN44" s="48"/>
      <c r="VO44" s="48"/>
      <c r="VP44" s="48"/>
      <c r="VQ44" s="48"/>
      <c r="VR44" s="48"/>
      <c r="VS44" s="48"/>
      <c r="VT44" s="48"/>
      <c r="VU44" s="48"/>
      <c r="VV44" s="48"/>
      <c r="VW44" s="48"/>
      <c r="VX44" s="48"/>
      <c r="VY44" s="48"/>
      <c r="VZ44" s="48"/>
      <c r="WA44" s="48"/>
      <c r="WB44" s="48"/>
      <c r="WC44" s="48"/>
      <c r="WD44" s="48"/>
      <c r="WE44" s="48"/>
      <c r="WF44" s="48"/>
      <c r="WG44" s="48"/>
      <c r="WH44" s="48"/>
      <c r="WI44" s="48"/>
      <c r="WJ44" s="48"/>
      <c r="WK44" s="48"/>
      <c r="WL44" s="48"/>
      <c r="WM44" s="48"/>
      <c r="WN44" s="48"/>
      <c r="WO44" s="48"/>
      <c r="WP44" s="48"/>
      <c r="WQ44" s="48"/>
      <c r="WR44" s="48"/>
      <c r="WS44" s="48"/>
      <c r="WT44" s="48"/>
      <c r="WU44" s="48"/>
      <c r="WV44" s="48"/>
      <c r="WW44" s="48"/>
      <c r="WX44" s="48"/>
      <c r="WY44" s="48"/>
      <c r="WZ44" s="48"/>
      <c r="XA44" s="48"/>
      <c r="XB44" s="48"/>
      <c r="XC44" s="48"/>
      <c r="XD44" s="48"/>
      <c r="XE44" s="48"/>
      <c r="XF44" s="48"/>
      <c r="XG44" s="48"/>
      <c r="XH44" s="48"/>
      <c r="XI44" s="48"/>
      <c r="XJ44" s="48"/>
      <c r="XK44" s="48"/>
      <c r="XL44" s="48"/>
      <c r="XM44" s="48"/>
      <c r="XN44" s="48"/>
      <c r="XO44" s="48"/>
      <c r="XP44" s="48"/>
      <c r="XQ44" s="48"/>
      <c r="XR44" s="48"/>
      <c r="XS44" s="48"/>
      <c r="XT44" s="48"/>
      <c r="XU44" s="48"/>
      <c r="XV44" s="48"/>
      <c r="XW44" s="48"/>
      <c r="XX44" s="48"/>
      <c r="XY44" s="48"/>
      <c r="XZ44" s="48"/>
      <c r="YA44" s="48"/>
      <c r="YB44" s="48"/>
      <c r="YC44" s="48"/>
      <c r="YD44" s="48"/>
      <c r="YE44" s="48"/>
      <c r="YF44" s="48"/>
      <c r="YG44" s="48"/>
      <c r="YH44" s="48"/>
      <c r="YI44" s="48"/>
      <c r="YJ44" s="48"/>
      <c r="YK44" s="48"/>
      <c r="YL44" s="48"/>
      <c r="YM44" s="48"/>
      <c r="YN44" s="48"/>
      <c r="YO44" s="48"/>
      <c r="YP44" s="48"/>
      <c r="YQ44" s="48"/>
      <c r="YR44" s="48"/>
      <c r="YS44" s="48"/>
      <c r="YT44" s="48"/>
      <c r="YU44" s="48"/>
      <c r="YV44" s="48"/>
      <c r="YW44" s="48"/>
      <c r="YX44" s="48"/>
      <c r="YY44" s="48"/>
      <c r="YZ44" s="48"/>
      <c r="ZA44" s="48"/>
      <c r="ZB44" s="48"/>
      <c r="ZC44" s="48"/>
      <c r="ZD44" s="48"/>
      <c r="ZE44" s="48"/>
      <c r="ZF44" s="48"/>
      <c r="ZG44" s="48"/>
      <c r="ZH44" s="48"/>
      <c r="ZI44" s="48"/>
      <c r="ZJ44" s="48"/>
      <c r="ZK44" s="48"/>
      <c r="ZL44" s="48"/>
      <c r="ZM44" s="48"/>
      <c r="ZN44" s="48"/>
      <c r="ZO44" s="48"/>
      <c r="ZP44" s="48"/>
      <c r="ZQ44" s="48"/>
      <c r="ZR44" s="48"/>
      <c r="ZS44" s="48"/>
      <c r="ZT44" s="48"/>
      <c r="ZU44" s="48"/>
      <c r="ZV44" s="48"/>
      <c r="ZW44" s="48"/>
      <c r="ZX44" s="48"/>
      <c r="ZY44" s="48"/>
      <c r="ZZ44" s="48"/>
      <c r="AAA44" s="48"/>
      <c r="AAB44" s="48"/>
      <c r="AAC44" s="48"/>
      <c r="AAD44" s="48"/>
      <c r="AAE44" s="48"/>
      <c r="AAF44" s="48"/>
      <c r="AAG44" s="48"/>
      <c r="AAH44" s="48"/>
      <c r="AAI44" s="48"/>
      <c r="AAJ44" s="48"/>
      <c r="AAK44" s="48"/>
      <c r="AAL44" s="48"/>
      <c r="AAM44" s="48"/>
      <c r="AAN44" s="48"/>
      <c r="AAO44" s="48"/>
      <c r="AAP44" s="48"/>
      <c r="AAQ44" s="48"/>
      <c r="AAR44" s="48"/>
      <c r="AAS44" s="48"/>
      <c r="AAT44" s="48"/>
      <c r="AAU44" s="48"/>
      <c r="AAV44" s="48"/>
      <c r="AAW44" s="48"/>
      <c r="AAX44" s="48"/>
      <c r="AAY44" s="48"/>
      <c r="AAZ44" s="48"/>
      <c r="ABA44" s="48"/>
      <c r="ABB44" s="48"/>
      <c r="ABC44" s="48"/>
      <c r="ABD44" s="48"/>
      <c r="ABE44" s="48"/>
      <c r="ABF44" s="48"/>
      <c r="ABG44" s="48"/>
      <c r="ABH44" s="48"/>
      <c r="ABI44" s="48"/>
      <c r="ABJ44" s="48"/>
      <c r="ABK44" s="48"/>
      <c r="ABL44" s="48"/>
      <c r="ABM44" s="48"/>
      <c r="ABN44" s="48"/>
      <c r="ABO44" s="48"/>
      <c r="ABP44" s="48"/>
      <c r="ABQ44" s="48"/>
      <c r="ABR44" s="48"/>
      <c r="ABS44" s="48"/>
      <c r="ABT44" s="48"/>
      <c r="ABU44" s="48"/>
      <c r="ABV44" s="48"/>
      <c r="ABW44" s="48"/>
      <c r="ABX44" s="48"/>
      <c r="ABY44" s="48"/>
      <c r="ABZ44" s="48"/>
      <c r="ACA44" s="48"/>
      <c r="ACB44" s="48"/>
      <c r="ACC44" s="48"/>
      <c r="ACD44" s="48"/>
      <c r="ACE44" s="48"/>
      <c r="ACF44" s="48"/>
      <c r="ACG44" s="48"/>
      <c r="ACH44" s="48"/>
      <c r="ACI44" s="48"/>
      <c r="ACJ44" s="48"/>
      <c r="ACK44" s="48"/>
      <c r="ACL44" s="48"/>
      <c r="ACM44" s="48"/>
      <c r="ACN44" s="48"/>
      <c r="ACO44" s="48"/>
      <c r="ACP44" s="48"/>
      <c r="ACQ44" s="48"/>
      <c r="ACR44" s="48"/>
      <c r="ACS44" s="48"/>
      <c r="ACT44" s="48"/>
      <c r="ACU44" s="48"/>
      <c r="ACV44" s="48"/>
      <c r="ACW44" s="48"/>
      <c r="ACX44" s="48"/>
      <c r="ACY44" s="48"/>
      <c r="ACZ44" s="48"/>
      <c r="ADA44" s="48"/>
      <c r="ADB44" s="48"/>
      <c r="ADC44" s="48"/>
      <c r="ADD44" s="48"/>
      <c r="ADE44" s="48"/>
      <c r="ADF44" s="48"/>
      <c r="ADG44" s="48"/>
      <c r="ADH44" s="48"/>
      <c r="ADI44" s="48"/>
      <c r="ADJ44" s="48"/>
      <c r="ADK44" s="48"/>
      <c r="ADL44" s="48"/>
      <c r="ADM44" s="48"/>
      <c r="ADN44" s="48"/>
      <c r="ADO44" s="48"/>
      <c r="ADP44" s="48"/>
      <c r="ADQ44" s="48"/>
      <c r="ADR44" s="48"/>
      <c r="ADS44" s="48"/>
      <c r="ADT44" s="48"/>
      <c r="ADU44" s="48"/>
      <c r="ADV44" s="48"/>
      <c r="ADW44" s="48"/>
      <c r="ADX44" s="48"/>
      <c r="ADY44" s="48"/>
      <c r="ADZ44" s="48"/>
      <c r="AEA44" s="48"/>
      <c r="AEB44" s="48"/>
      <c r="AEC44" s="48"/>
      <c r="AED44" s="48"/>
    </row>
    <row r="45" spans="1:810" s="48" customFormat="1" ht="36" customHeight="1" x14ac:dyDescent="0.3">
      <c r="A45" s="34"/>
      <c r="B45" s="51">
        <v>2</v>
      </c>
      <c r="C45" s="78" t="s">
        <v>184</v>
      </c>
      <c r="D45" s="87" t="s">
        <v>63</v>
      </c>
      <c r="E45" s="79"/>
      <c r="F45" s="79"/>
      <c r="G45" s="79"/>
      <c r="H45" s="80"/>
      <c r="I45" s="79">
        <v>1</v>
      </c>
      <c r="J45" s="79" t="s">
        <v>32</v>
      </c>
      <c r="K45" s="79" t="s">
        <v>49</v>
      </c>
      <c r="L45" s="81" t="s">
        <v>44</v>
      </c>
      <c r="M45" s="82">
        <v>2006</v>
      </c>
      <c r="N45" s="98">
        <v>38837</v>
      </c>
      <c r="O45" s="80"/>
      <c r="P45" s="84">
        <v>5</v>
      </c>
      <c r="Q45" s="84">
        <v>17</v>
      </c>
      <c r="R45" s="85" t="s">
        <v>38</v>
      </c>
      <c r="S45" s="86" t="s">
        <v>185</v>
      </c>
      <c r="T45" s="45"/>
      <c r="U45" s="46" t="str">
        <f t="shared" si="0"/>
        <v>Au</v>
      </c>
      <c r="V45" s="45"/>
      <c r="W45" s="45"/>
      <c r="X45" s="45"/>
      <c r="Y45" s="45"/>
      <c r="Z45" s="45"/>
      <c r="AA45" s="45"/>
      <c r="AB45" s="45"/>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c r="ACG45" s="10"/>
      <c r="ACH45" s="10"/>
      <c r="ACI45" s="10"/>
      <c r="ACJ45" s="10"/>
      <c r="ACK45" s="10"/>
      <c r="ACL45" s="10"/>
      <c r="ACM45" s="10"/>
      <c r="ACN45" s="10"/>
      <c r="ACO45" s="10"/>
      <c r="ACP45" s="10"/>
      <c r="ACQ45" s="10"/>
      <c r="ACR45" s="10"/>
      <c r="ACS45" s="10"/>
      <c r="ACT45" s="10"/>
      <c r="ACU45" s="10"/>
      <c r="ACV45" s="10"/>
      <c r="ACW45" s="10"/>
      <c r="ACX45" s="10"/>
      <c r="ACY45" s="10"/>
      <c r="ACZ45" s="10"/>
      <c r="ADA45" s="10"/>
      <c r="ADB45" s="10"/>
      <c r="ADC45" s="10"/>
      <c r="ADD45" s="10"/>
      <c r="ADE45" s="10"/>
      <c r="ADF45" s="10"/>
      <c r="ADG45" s="10"/>
      <c r="ADH45" s="10"/>
      <c r="ADI45" s="10"/>
      <c r="ADJ45" s="10"/>
      <c r="ADK45" s="10"/>
      <c r="ADL45" s="10"/>
      <c r="ADM45" s="10"/>
      <c r="ADN45" s="10"/>
      <c r="ADO45" s="10"/>
      <c r="ADP45" s="10"/>
      <c r="ADQ45" s="10"/>
      <c r="ADR45" s="10"/>
      <c r="ADS45" s="10"/>
      <c r="ADT45" s="10"/>
      <c r="ADU45" s="10"/>
      <c r="ADV45" s="10"/>
      <c r="ADW45" s="10"/>
      <c r="ADX45" s="10"/>
      <c r="ADY45" s="10"/>
      <c r="ADZ45" s="10"/>
      <c r="AEA45" s="10"/>
      <c r="AEB45" s="10"/>
      <c r="AEC45" s="10"/>
      <c r="AED45" s="10"/>
    </row>
    <row r="46" spans="1:810" s="10" customFormat="1" ht="64.8" customHeight="1" x14ac:dyDescent="0.3">
      <c r="A46" s="34"/>
      <c r="B46" s="51">
        <v>2</v>
      </c>
      <c r="C46" s="78" t="s">
        <v>173</v>
      </c>
      <c r="D46" s="87" t="s">
        <v>53</v>
      </c>
      <c r="E46" s="79"/>
      <c r="F46" s="79"/>
      <c r="G46" s="79"/>
      <c r="H46" s="80"/>
      <c r="I46" s="79">
        <v>1</v>
      </c>
      <c r="J46" s="79" t="s">
        <v>32</v>
      </c>
      <c r="K46" s="79" t="s">
        <v>49</v>
      </c>
      <c r="L46" s="81" t="s">
        <v>44</v>
      </c>
      <c r="M46" s="82">
        <v>2006</v>
      </c>
      <c r="N46" s="99">
        <v>38777</v>
      </c>
      <c r="O46" s="80">
        <v>400000</v>
      </c>
      <c r="P46" s="84"/>
      <c r="Q46" s="84"/>
      <c r="R46" s="85" t="s">
        <v>186</v>
      </c>
      <c r="S46" s="100" t="s">
        <v>187</v>
      </c>
      <c r="T46" s="45" t="s">
        <v>175</v>
      </c>
      <c r="U46" s="46" t="str">
        <f t="shared" si="0"/>
        <v>Al</v>
      </c>
      <c r="V46" s="45"/>
      <c r="W46" s="45"/>
      <c r="X46" s="45"/>
      <c r="Y46" s="45"/>
      <c r="Z46" s="45"/>
      <c r="AA46" s="45"/>
      <c r="AB46" s="45"/>
    </row>
    <row r="47" spans="1:810" s="88" customFormat="1" ht="36" x14ac:dyDescent="0.3">
      <c r="A47" s="49"/>
      <c r="B47" s="51">
        <v>3</v>
      </c>
      <c r="C47" s="91" t="s">
        <v>188</v>
      </c>
      <c r="D47" s="92" t="s">
        <v>31</v>
      </c>
      <c r="E47" s="93"/>
      <c r="F47" s="92"/>
      <c r="G47" s="92"/>
      <c r="H47" s="94"/>
      <c r="I47" s="92">
        <v>3</v>
      </c>
      <c r="J47" s="79" t="s">
        <v>49</v>
      </c>
      <c r="K47" s="79" t="s">
        <v>49</v>
      </c>
      <c r="L47" s="81" t="s">
        <v>44</v>
      </c>
      <c r="M47" s="82">
        <v>2005</v>
      </c>
      <c r="N47" s="101">
        <v>38456</v>
      </c>
      <c r="O47" s="96">
        <v>64350</v>
      </c>
      <c r="P47" s="93"/>
      <c r="Q47" s="92"/>
      <c r="R47" s="102" t="s">
        <v>38</v>
      </c>
      <c r="S47" s="97" t="s">
        <v>189</v>
      </c>
      <c r="T47" s="45" t="s">
        <v>166</v>
      </c>
      <c r="U47" s="46" t="str">
        <f t="shared" si="0"/>
        <v>P</v>
      </c>
      <c r="V47" s="45"/>
      <c r="W47" s="45"/>
      <c r="X47" s="45"/>
      <c r="Y47" s="45"/>
      <c r="Z47" s="45"/>
      <c r="AA47" s="45"/>
      <c r="AB47" s="45"/>
      <c r="AC47" s="47"/>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c r="KH47" s="48"/>
      <c r="KI47" s="48"/>
      <c r="KJ47" s="48"/>
      <c r="KK47" s="48"/>
      <c r="KL47" s="48"/>
      <c r="KM47" s="48"/>
      <c r="KN47" s="48"/>
      <c r="KO47" s="48"/>
      <c r="KP47" s="48"/>
      <c r="KQ47" s="48"/>
      <c r="KR47" s="48"/>
      <c r="KS47" s="48"/>
      <c r="KT47" s="48"/>
      <c r="KU47" s="48"/>
      <c r="KV47" s="48"/>
      <c r="KW47" s="48"/>
      <c r="KX47" s="48"/>
      <c r="KY47" s="48"/>
      <c r="KZ47" s="48"/>
      <c r="LA47" s="48"/>
      <c r="LB47" s="48"/>
      <c r="LC47" s="48"/>
      <c r="LD47" s="48"/>
      <c r="LE47" s="48"/>
      <c r="LF47" s="48"/>
      <c r="LG47" s="48"/>
      <c r="LH47" s="48"/>
      <c r="LI47" s="48"/>
      <c r="LJ47" s="48"/>
      <c r="LK47" s="48"/>
      <c r="LL47" s="48"/>
      <c r="LM47" s="48"/>
      <c r="LN47" s="48"/>
      <c r="LO47" s="48"/>
      <c r="LP47" s="48"/>
      <c r="LQ47" s="48"/>
      <c r="LR47" s="48"/>
      <c r="LS47" s="48"/>
      <c r="LT47" s="48"/>
      <c r="LU47" s="48"/>
      <c r="LV47" s="48"/>
      <c r="LW47" s="48"/>
      <c r="LX47" s="48"/>
      <c r="LY47" s="48"/>
      <c r="LZ47" s="48"/>
      <c r="MA47" s="48"/>
      <c r="MB47" s="48"/>
      <c r="MC47" s="48"/>
      <c r="MD47" s="48"/>
      <c r="ME47" s="48"/>
      <c r="MF47" s="48"/>
      <c r="MG47" s="48"/>
      <c r="MH47" s="48"/>
      <c r="MI47" s="48"/>
      <c r="MJ47" s="48"/>
      <c r="MK47" s="48"/>
      <c r="ML47" s="48"/>
      <c r="MM47" s="48"/>
      <c r="MN47" s="48"/>
      <c r="MO47" s="48"/>
      <c r="MP47" s="48"/>
      <c r="MQ47" s="48"/>
      <c r="MR47" s="48"/>
      <c r="MS47" s="48"/>
      <c r="MT47" s="48"/>
      <c r="MU47" s="48"/>
      <c r="MV47" s="48"/>
      <c r="MW47" s="48"/>
      <c r="MX47" s="48"/>
      <c r="MY47" s="48"/>
      <c r="MZ47" s="48"/>
      <c r="NA47" s="48"/>
      <c r="NB47" s="48"/>
      <c r="NC47" s="48"/>
      <c r="ND47" s="48"/>
      <c r="NE47" s="48"/>
      <c r="NF47" s="48"/>
      <c r="NG47" s="48"/>
      <c r="NH47" s="48"/>
      <c r="NI47" s="48"/>
      <c r="NJ47" s="48"/>
      <c r="NK47" s="48"/>
      <c r="NL47" s="48"/>
      <c r="NM47" s="48"/>
      <c r="NN47" s="48"/>
      <c r="NO47" s="48"/>
      <c r="NP47" s="48"/>
      <c r="NQ47" s="48"/>
      <c r="NR47" s="48"/>
      <c r="NS47" s="48"/>
      <c r="NT47" s="48"/>
      <c r="NU47" s="48"/>
      <c r="NV47" s="48"/>
      <c r="NW47" s="48"/>
      <c r="NX47" s="48"/>
      <c r="NY47" s="48"/>
      <c r="NZ47" s="48"/>
      <c r="OA47" s="48"/>
      <c r="OB47" s="48"/>
      <c r="OC47" s="48"/>
      <c r="OD47" s="48"/>
      <c r="OE47" s="48"/>
      <c r="OF47" s="48"/>
      <c r="OG47" s="48"/>
      <c r="OH47" s="48"/>
      <c r="OI47" s="48"/>
      <c r="OJ47" s="48"/>
      <c r="OK47" s="48"/>
      <c r="OL47" s="48"/>
      <c r="OM47" s="48"/>
      <c r="ON47" s="48"/>
      <c r="OO47" s="48"/>
      <c r="OP47" s="48"/>
      <c r="OQ47" s="48"/>
      <c r="OR47" s="48"/>
      <c r="OS47" s="48"/>
      <c r="OT47" s="48"/>
      <c r="OU47" s="48"/>
      <c r="OV47" s="48"/>
      <c r="OW47" s="48"/>
      <c r="OX47" s="48"/>
      <c r="OY47" s="48"/>
      <c r="OZ47" s="48"/>
      <c r="PA47" s="48"/>
      <c r="PB47" s="48"/>
      <c r="PC47" s="48"/>
      <c r="PD47" s="48"/>
      <c r="PE47" s="48"/>
      <c r="PF47" s="48"/>
      <c r="PG47" s="48"/>
      <c r="PH47" s="48"/>
      <c r="PI47" s="48"/>
      <c r="PJ47" s="48"/>
      <c r="PK47" s="48"/>
      <c r="PL47" s="48"/>
      <c r="PM47" s="48"/>
      <c r="PN47" s="48"/>
      <c r="PO47" s="48"/>
      <c r="PP47" s="48"/>
      <c r="PQ47" s="48"/>
      <c r="PR47" s="48"/>
      <c r="PS47" s="48"/>
      <c r="PT47" s="48"/>
      <c r="PU47" s="48"/>
      <c r="PV47" s="48"/>
      <c r="PW47" s="48"/>
      <c r="PX47" s="48"/>
      <c r="PY47" s="48"/>
      <c r="PZ47" s="48"/>
      <c r="QA47" s="48"/>
      <c r="QB47" s="48"/>
      <c r="QC47" s="48"/>
      <c r="QD47" s="48"/>
      <c r="QE47" s="48"/>
      <c r="QF47" s="48"/>
      <c r="QG47" s="48"/>
      <c r="QH47" s="48"/>
      <c r="QI47" s="48"/>
      <c r="QJ47" s="48"/>
      <c r="QK47" s="48"/>
      <c r="QL47" s="48"/>
      <c r="QM47" s="48"/>
      <c r="QN47" s="48"/>
      <c r="QO47" s="48"/>
      <c r="QP47" s="48"/>
      <c r="QQ47" s="48"/>
      <c r="QR47" s="48"/>
      <c r="QS47" s="48"/>
      <c r="QT47" s="48"/>
      <c r="QU47" s="48"/>
      <c r="QV47" s="48"/>
      <c r="QW47" s="48"/>
      <c r="QX47" s="48"/>
      <c r="QY47" s="48"/>
      <c r="QZ47" s="48"/>
      <c r="RA47" s="48"/>
      <c r="RB47" s="48"/>
      <c r="RC47" s="48"/>
      <c r="RD47" s="48"/>
      <c r="RE47" s="48"/>
      <c r="RF47" s="48"/>
      <c r="RG47" s="48"/>
      <c r="RH47" s="48"/>
      <c r="RI47" s="48"/>
      <c r="RJ47" s="48"/>
      <c r="RK47" s="48"/>
      <c r="RL47" s="48"/>
      <c r="RM47" s="48"/>
      <c r="RN47" s="48"/>
      <c r="RO47" s="48"/>
      <c r="RP47" s="48"/>
      <c r="RQ47" s="48"/>
      <c r="RR47" s="48"/>
      <c r="RS47" s="48"/>
      <c r="RT47" s="48"/>
      <c r="RU47" s="48"/>
      <c r="RV47" s="48"/>
      <c r="RW47" s="48"/>
      <c r="RX47" s="48"/>
      <c r="RY47" s="48"/>
      <c r="RZ47" s="48"/>
      <c r="SA47" s="48"/>
      <c r="SB47" s="48"/>
      <c r="SC47" s="48"/>
      <c r="SD47" s="48"/>
      <c r="SE47" s="48"/>
      <c r="SF47" s="48"/>
      <c r="SG47" s="48"/>
      <c r="SH47" s="48"/>
      <c r="SI47" s="48"/>
      <c r="SJ47" s="48"/>
      <c r="SK47" s="48"/>
      <c r="SL47" s="48"/>
      <c r="SM47" s="48"/>
      <c r="SN47" s="48"/>
      <c r="SO47" s="48"/>
      <c r="SP47" s="48"/>
      <c r="SQ47" s="48"/>
      <c r="SR47" s="48"/>
      <c r="SS47" s="48"/>
      <c r="ST47" s="48"/>
      <c r="SU47" s="48"/>
      <c r="SV47" s="48"/>
      <c r="SW47" s="48"/>
      <c r="SX47" s="48"/>
      <c r="SY47" s="48"/>
      <c r="SZ47" s="48"/>
      <c r="TA47" s="48"/>
      <c r="TB47" s="48"/>
      <c r="TC47" s="48"/>
      <c r="TD47" s="48"/>
      <c r="TE47" s="48"/>
      <c r="TF47" s="48"/>
      <c r="TG47" s="48"/>
      <c r="TH47" s="48"/>
      <c r="TI47" s="48"/>
      <c r="TJ47" s="48"/>
      <c r="TK47" s="48"/>
      <c r="TL47" s="48"/>
      <c r="TM47" s="48"/>
      <c r="TN47" s="48"/>
      <c r="TO47" s="48"/>
      <c r="TP47" s="48"/>
      <c r="TQ47" s="48"/>
      <c r="TR47" s="48"/>
      <c r="TS47" s="48"/>
      <c r="TT47" s="48"/>
      <c r="TU47" s="48"/>
      <c r="TV47" s="48"/>
      <c r="TW47" s="48"/>
      <c r="TX47" s="48"/>
      <c r="TY47" s="48"/>
      <c r="TZ47" s="48"/>
      <c r="UA47" s="48"/>
      <c r="UB47" s="48"/>
      <c r="UC47" s="48"/>
      <c r="UD47" s="48"/>
      <c r="UE47" s="48"/>
      <c r="UF47" s="48"/>
      <c r="UG47" s="48"/>
      <c r="UH47" s="48"/>
      <c r="UI47" s="48"/>
      <c r="UJ47" s="48"/>
      <c r="UK47" s="48"/>
      <c r="UL47" s="48"/>
      <c r="UM47" s="48"/>
      <c r="UN47" s="48"/>
      <c r="UO47" s="48"/>
      <c r="UP47" s="48"/>
      <c r="UQ47" s="48"/>
      <c r="UR47" s="48"/>
      <c r="US47" s="48"/>
      <c r="UT47" s="48"/>
      <c r="UU47" s="48"/>
      <c r="UV47" s="48"/>
      <c r="UW47" s="48"/>
      <c r="UX47" s="48"/>
      <c r="UY47" s="48"/>
      <c r="UZ47" s="48"/>
      <c r="VA47" s="48"/>
      <c r="VB47" s="48"/>
      <c r="VC47" s="48"/>
      <c r="VD47" s="48"/>
      <c r="VE47" s="48"/>
      <c r="VF47" s="48"/>
      <c r="VG47" s="48"/>
      <c r="VH47" s="48"/>
      <c r="VI47" s="48"/>
      <c r="VJ47" s="48"/>
      <c r="VK47" s="48"/>
      <c r="VL47" s="48"/>
      <c r="VM47" s="48"/>
      <c r="VN47" s="48"/>
      <c r="VO47" s="48"/>
      <c r="VP47" s="48"/>
      <c r="VQ47" s="48"/>
      <c r="VR47" s="48"/>
      <c r="VS47" s="48"/>
      <c r="VT47" s="48"/>
      <c r="VU47" s="48"/>
      <c r="VV47" s="48"/>
      <c r="VW47" s="48"/>
      <c r="VX47" s="48"/>
      <c r="VY47" s="48"/>
      <c r="VZ47" s="48"/>
      <c r="WA47" s="48"/>
      <c r="WB47" s="48"/>
      <c r="WC47" s="48"/>
      <c r="WD47" s="48"/>
      <c r="WE47" s="48"/>
      <c r="WF47" s="48"/>
      <c r="WG47" s="48"/>
      <c r="WH47" s="48"/>
      <c r="WI47" s="48"/>
      <c r="WJ47" s="48"/>
      <c r="WK47" s="48"/>
      <c r="WL47" s="48"/>
      <c r="WM47" s="48"/>
      <c r="WN47" s="48"/>
      <c r="WO47" s="48"/>
      <c r="WP47" s="48"/>
      <c r="WQ47" s="48"/>
      <c r="WR47" s="48"/>
      <c r="WS47" s="48"/>
      <c r="WT47" s="48"/>
      <c r="WU47" s="48"/>
      <c r="WV47" s="48"/>
      <c r="WW47" s="48"/>
      <c r="WX47" s="48"/>
      <c r="WY47" s="48"/>
      <c r="WZ47" s="48"/>
      <c r="XA47" s="48"/>
      <c r="XB47" s="48"/>
      <c r="XC47" s="48"/>
      <c r="XD47" s="48"/>
      <c r="XE47" s="48"/>
      <c r="XF47" s="48"/>
      <c r="XG47" s="48"/>
      <c r="XH47" s="48"/>
      <c r="XI47" s="48"/>
      <c r="XJ47" s="48"/>
      <c r="XK47" s="48"/>
      <c r="XL47" s="48"/>
      <c r="XM47" s="48"/>
      <c r="XN47" s="48"/>
      <c r="XO47" s="48"/>
      <c r="XP47" s="48"/>
      <c r="XQ47" s="48"/>
      <c r="XR47" s="48"/>
      <c r="XS47" s="48"/>
      <c r="XT47" s="48"/>
      <c r="XU47" s="48"/>
      <c r="XV47" s="48"/>
      <c r="XW47" s="48"/>
      <c r="XX47" s="48"/>
      <c r="XY47" s="48"/>
      <c r="XZ47" s="48"/>
      <c r="YA47" s="48"/>
      <c r="YB47" s="48"/>
      <c r="YC47" s="48"/>
      <c r="YD47" s="48"/>
      <c r="YE47" s="48"/>
      <c r="YF47" s="48"/>
      <c r="YG47" s="48"/>
      <c r="YH47" s="48"/>
      <c r="YI47" s="48"/>
      <c r="YJ47" s="48"/>
      <c r="YK47" s="48"/>
      <c r="YL47" s="48"/>
      <c r="YM47" s="48"/>
      <c r="YN47" s="48"/>
      <c r="YO47" s="48"/>
      <c r="YP47" s="48"/>
      <c r="YQ47" s="48"/>
      <c r="YR47" s="48"/>
      <c r="YS47" s="48"/>
      <c r="YT47" s="48"/>
      <c r="YU47" s="48"/>
      <c r="YV47" s="48"/>
      <c r="YW47" s="48"/>
      <c r="YX47" s="48"/>
      <c r="YY47" s="48"/>
      <c r="YZ47" s="48"/>
      <c r="ZA47" s="48"/>
      <c r="ZB47" s="48"/>
      <c r="ZC47" s="48"/>
      <c r="ZD47" s="48"/>
      <c r="ZE47" s="48"/>
      <c r="ZF47" s="48"/>
      <c r="ZG47" s="48"/>
      <c r="ZH47" s="48"/>
      <c r="ZI47" s="48"/>
      <c r="ZJ47" s="48"/>
      <c r="ZK47" s="48"/>
      <c r="ZL47" s="48"/>
      <c r="ZM47" s="48"/>
      <c r="ZN47" s="48"/>
      <c r="ZO47" s="48"/>
      <c r="ZP47" s="48"/>
      <c r="ZQ47" s="48"/>
      <c r="ZR47" s="48"/>
      <c r="ZS47" s="48"/>
      <c r="ZT47" s="48"/>
      <c r="ZU47" s="48"/>
      <c r="ZV47" s="48"/>
      <c r="ZW47" s="48"/>
      <c r="ZX47" s="48"/>
      <c r="ZY47" s="48"/>
      <c r="ZZ47" s="48"/>
      <c r="AAA47" s="48"/>
      <c r="AAB47" s="48"/>
      <c r="AAC47" s="48"/>
      <c r="AAD47" s="48"/>
      <c r="AAE47" s="48"/>
      <c r="AAF47" s="48"/>
      <c r="AAG47" s="48"/>
      <c r="AAH47" s="48"/>
      <c r="AAI47" s="48"/>
      <c r="AAJ47" s="48"/>
      <c r="AAK47" s="48"/>
      <c r="AAL47" s="48"/>
      <c r="AAM47" s="48"/>
      <c r="AAN47" s="48"/>
      <c r="AAO47" s="48"/>
      <c r="AAP47" s="48"/>
      <c r="AAQ47" s="48"/>
      <c r="AAR47" s="48"/>
      <c r="AAS47" s="48"/>
      <c r="AAT47" s="48"/>
      <c r="AAU47" s="48"/>
      <c r="AAV47" s="48"/>
      <c r="AAW47" s="48"/>
      <c r="AAX47" s="48"/>
      <c r="AAY47" s="48"/>
      <c r="AAZ47" s="48"/>
      <c r="ABA47" s="48"/>
      <c r="ABB47" s="48"/>
      <c r="ABC47" s="48"/>
      <c r="ABD47" s="48"/>
      <c r="ABE47" s="48"/>
      <c r="ABF47" s="48"/>
      <c r="ABG47" s="48"/>
      <c r="ABH47" s="48"/>
      <c r="ABI47" s="48"/>
      <c r="ABJ47" s="48"/>
      <c r="ABK47" s="48"/>
      <c r="ABL47" s="48"/>
      <c r="ABM47" s="48"/>
      <c r="ABN47" s="48"/>
      <c r="ABO47" s="48"/>
      <c r="ABP47" s="48"/>
      <c r="ABQ47" s="48"/>
      <c r="ABR47" s="48"/>
      <c r="ABS47" s="48"/>
      <c r="ABT47" s="48"/>
      <c r="ABU47" s="48"/>
      <c r="ABV47" s="48"/>
      <c r="ABW47" s="48"/>
      <c r="ABX47" s="48"/>
      <c r="ABY47" s="48"/>
      <c r="ABZ47" s="48"/>
      <c r="ACA47" s="48"/>
      <c r="ACB47" s="48"/>
      <c r="ACC47" s="48"/>
      <c r="ACD47" s="48"/>
      <c r="ACE47" s="48"/>
      <c r="ACF47" s="48"/>
      <c r="ACG47" s="48"/>
      <c r="ACH47" s="48"/>
      <c r="ACI47" s="48"/>
      <c r="ACJ47" s="48"/>
      <c r="ACK47" s="48"/>
      <c r="ACL47" s="48"/>
      <c r="ACM47" s="48"/>
      <c r="ACN47" s="48"/>
      <c r="ACO47" s="48"/>
      <c r="ACP47" s="48"/>
      <c r="ACQ47" s="48"/>
      <c r="ACR47" s="48"/>
      <c r="ACS47" s="48"/>
      <c r="ACT47" s="48"/>
      <c r="ACU47" s="48"/>
      <c r="ACV47" s="48"/>
      <c r="ACW47" s="48"/>
      <c r="ACX47" s="48"/>
      <c r="ACY47" s="48"/>
      <c r="ACZ47" s="48"/>
      <c r="ADA47" s="48"/>
      <c r="ADB47" s="48"/>
      <c r="ADC47" s="48"/>
      <c r="ADD47" s="48"/>
      <c r="ADE47" s="48"/>
      <c r="ADF47" s="48"/>
      <c r="ADG47" s="48"/>
      <c r="ADH47" s="48"/>
      <c r="ADI47" s="48"/>
      <c r="ADJ47" s="48"/>
      <c r="ADK47" s="48"/>
      <c r="ADL47" s="48"/>
      <c r="ADM47" s="48"/>
      <c r="ADN47" s="48"/>
      <c r="ADO47" s="48"/>
      <c r="ADP47" s="48"/>
      <c r="ADQ47" s="48"/>
      <c r="ADR47" s="48"/>
      <c r="ADS47" s="48"/>
      <c r="ADT47" s="48"/>
      <c r="ADU47" s="48"/>
      <c r="ADV47" s="48"/>
      <c r="ADW47" s="48"/>
      <c r="ADX47" s="48"/>
      <c r="ADY47" s="48"/>
      <c r="ADZ47" s="48"/>
      <c r="AEA47" s="48"/>
      <c r="AEB47" s="48"/>
      <c r="AEC47" s="48"/>
      <c r="AED47" s="48"/>
    </row>
    <row r="48" spans="1:810" s="48" customFormat="1" x14ac:dyDescent="0.3">
      <c r="A48" s="49"/>
      <c r="B48" s="51">
        <v>3</v>
      </c>
      <c r="C48" s="78" t="s">
        <v>190</v>
      </c>
      <c r="D48" s="87" t="s">
        <v>191</v>
      </c>
      <c r="E48" s="79" t="s">
        <v>192</v>
      </c>
      <c r="F48" s="79" t="s">
        <v>101</v>
      </c>
      <c r="G48" s="79">
        <v>12</v>
      </c>
      <c r="H48" s="80"/>
      <c r="I48" s="79">
        <v>2</v>
      </c>
      <c r="J48" s="79" t="s">
        <v>32</v>
      </c>
      <c r="K48" s="79" t="s">
        <v>118</v>
      </c>
      <c r="L48" s="81" t="s">
        <v>44</v>
      </c>
      <c r="M48" s="82">
        <v>2004</v>
      </c>
      <c r="N48" s="98">
        <v>38321</v>
      </c>
      <c r="O48" s="80" t="s">
        <v>193</v>
      </c>
      <c r="P48" s="84"/>
      <c r="Q48" s="84"/>
      <c r="R48" s="85" t="s">
        <v>38</v>
      </c>
      <c r="S48" s="86" t="s">
        <v>194</v>
      </c>
      <c r="T48" s="45" t="s">
        <v>195</v>
      </c>
      <c r="U48" s="46" t="str">
        <f t="shared" si="0"/>
        <v>Hg</v>
      </c>
      <c r="V48" s="45">
        <v>1.1000000000000001</v>
      </c>
      <c r="W48" s="45"/>
      <c r="X48" s="45"/>
      <c r="Y48" s="45"/>
      <c r="Z48" s="45">
        <v>1940</v>
      </c>
      <c r="AA48" s="45"/>
      <c r="AB48" s="45"/>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c r="ACG48" s="10"/>
      <c r="ACH48" s="10"/>
      <c r="ACI48" s="10"/>
      <c r="ACJ48" s="10"/>
      <c r="ACK48" s="10"/>
      <c r="ACL48" s="10"/>
      <c r="ACM48" s="10"/>
      <c r="ACN48" s="10"/>
      <c r="ACO48" s="10"/>
      <c r="ACP48" s="10"/>
      <c r="ACQ48" s="10"/>
      <c r="ACR48" s="10"/>
      <c r="ACS48" s="10"/>
      <c r="ACT48" s="10"/>
      <c r="ACU48" s="10"/>
      <c r="ACV48" s="10"/>
      <c r="ACW48" s="10"/>
      <c r="ACX48" s="10"/>
      <c r="ACY48" s="10"/>
      <c r="ACZ48" s="10"/>
      <c r="ADA48" s="10"/>
      <c r="ADB48" s="10"/>
      <c r="ADC48" s="10"/>
      <c r="ADD48" s="10"/>
      <c r="ADE48" s="10"/>
      <c r="ADF48" s="10"/>
      <c r="ADG48" s="10"/>
      <c r="ADH48" s="10"/>
      <c r="ADI48" s="10"/>
      <c r="ADJ48" s="10"/>
      <c r="ADK48" s="10"/>
      <c r="ADL48" s="10"/>
      <c r="ADM48" s="10"/>
      <c r="ADN48" s="10"/>
      <c r="ADO48" s="10"/>
      <c r="ADP48" s="10"/>
      <c r="ADQ48" s="10"/>
      <c r="ADR48" s="10"/>
      <c r="ADS48" s="10"/>
      <c r="ADT48" s="10"/>
      <c r="ADU48" s="10"/>
      <c r="ADV48" s="10"/>
      <c r="ADW48" s="10"/>
      <c r="ADX48" s="10"/>
      <c r="ADY48" s="10"/>
      <c r="ADZ48" s="10"/>
      <c r="AEA48" s="10"/>
      <c r="AEB48" s="10"/>
      <c r="AEC48" s="10"/>
      <c r="AED48" s="10"/>
    </row>
    <row r="49" spans="1:810" s="10" customFormat="1" ht="24" x14ac:dyDescent="0.3">
      <c r="A49" s="34"/>
      <c r="B49" s="51">
        <v>2</v>
      </c>
      <c r="C49" s="78" t="s">
        <v>196</v>
      </c>
      <c r="D49" s="87" t="s">
        <v>31</v>
      </c>
      <c r="E49" s="79"/>
      <c r="F49" s="79"/>
      <c r="G49" s="79"/>
      <c r="H49" s="80"/>
      <c r="I49" s="79">
        <v>3</v>
      </c>
      <c r="J49" s="79" t="s">
        <v>49</v>
      </c>
      <c r="K49" s="79" t="s">
        <v>49</v>
      </c>
      <c r="L49" s="81" t="s">
        <v>44</v>
      </c>
      <c r="M49" s="82">
        <v>2004</v>
      </c>
      <c r="N49" s="83">
        <v>38235</v>
      </c>
      <c r="O49" s="80">
        <v>227000</v>
      </c>
      <c r="P49" s="84"/>
      <c r="Q49" s="84"/>
      <c r="R49" s="85" t="s">
        <v>38</v>
      </c>
      <c r="S49" s="86" t="s">
        <v>197</v>
      </c>
      <c r="T49" s="45" t="s">
        <v>166</v>
      </c>
      <c r="U49" s="46" t="str">
        <f t="shared" si="0"/>
        <v>P</v>
      </c>
      <c r="V49" s="45"/>
      <c r="W49" s="45"/>
      <c r="X49" s="45"/>
      <c r="Y49" s="45"/>
      <c r="Z49" s="45"/>
      <c r="AA49" s="45"/>
      <c r="AB49" s="45"/>
    </row>
    <row r="50" spans="1:810" s="10" customFormat="1" ht="36" x14ac:dyDescent="0.3">
      <c r="A50" s="34"/>
      <c r="B50" s="51">
        <v>2</v>
      </c>
      <c r="C50" s="78" t="s">
        <v>198</v>
      </c>
      <c r="D50" s="87" t="s">
        <v>84</v>
      </c>
      <c r="E50" s="79" t="s">
        <v>199</v>
      </c>
      <c r="F50" s="79"/>
      <c r="G50" s="79"/>
      <c r="H50" s="80">
        <v>20000000</v>
      </c>
      <c r="I50" s="79">
        <v>1</v>
      </c>
      <c r="J50" s="79" t="s">
        <v>32</v>
      </c>
      <c r="K50" s="79" t="s">
        <v>49</v>
      </c>
      <c r="L50" s="81" t="s">
        <v>44</v>
      </c>
      <c r="M50" s="82">
        <v>2004</v>
      </c>
      <c r="N50" s="83">
        <v>38129</v>
      </c>
      <c r="O50" s="80">
        <v>160000</v>
      </c>
      <c r="P50" s="84"/>
      <c r="Q50" s="84"/>
      <c r="R50" s="85" t="s">
        <v>38</v>
      </c>
      <c r="S50" s="86" t="s">
        <v>200</v>
      </c>
      <c r="T50" s="45" t="s">
        <v>166</v>
      </c>
      <c r="U50" s="46" t="str">
        <f t="shared" si="0"/>
        <v>Coal</v>
      </c>
      <c r="V50" s="45"/>
      <c r="W50" s="45"/>
      <c r="X50" s="45"/>
      <c r="Y50" s="45"/>
      <c r="Z50" s="45"/>
      <c r="AA50" s="45"/>
      <c r="AB50" s="45"/>
    </row>
    <row r="51" spans="1:810" s="88" customFormat="1" ht="24" x14ac:dyDescent="0.3">
      <c r="A51" s="49"/>
      <c r="B51" s="51">
        <v>3</v>
      </c>
      <c r="C51" s="78" t="s">
        <v>201</v>
      </c>
      <c r="D51" s="87" t="s">
        <v>49</v>
      </c>
      <c r="E51" s="79"/>
      <c r="F51" s="79"/>
      <c r="G51" s="79"/>
      <c r="H51" s="80"/>
      <c r="I51" s="79">
        <v>1</v>
      </c>
      <c r="J51" s="79" t="s">
        <v>32</v>
      </c>
      <c r="K51" s="79" t="s">
        <v>49</v>
      </c>
      <c r="L51" s="81" t="s">
        <v>44</v>
      </c>
      <c r="M51" s="82">
        <v>2004</v>
      </c>
      <c r="N51" s="83">
        <v>38066</v>
      </c>
      <c r="O51" s="80">
        <v>30000</v>
      </c>
      <c r="P51" s="84"/>
      <c r="Q51" s="84"/>
      <c r="R51" s="85" t="s">
        <v>38</v>
      </c>
      <c r="S51" s="86" t="s">
        <v>202</v>
      </c>
      <c r="T51" s="45"/>
      <c r="U51" s="46" t="str">
        <f t="shared" si="0"/>
        <v>U</v>
      </c>
      <c r="V51" s="45"/>
      <c r="W51" s="45"/>
      <c r="X51" s="45"/>
      <c r="Y51" s="45"/>
      <c r="Z51" s="45"/>
      <c r="AA51" s="45"/>
      <c r="AB51" s="45"/>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row>
    <row r="52" spans="1:810" s="88" customFormat="1" x14ac:dyDescent="0.3">
      <c r="A52" s="34"/>
      <c r="B52" s="51">
        <v>2</v>
      </c>
      <c r="C52" s="78" t="s">
        <v>203</v>
      </c>
      <c r="D52" s="87" t="s">
        <v>73</v>
      </c>
      <c r="E52" s="79" t="s">
        <v>58</v>
      </c>
      <c r="F52" s="79" t="s">
        <v>204</v>
      </c>
      <c r="G52" s="79"/>
      <c r="H52" s="80"/>
      <c r="I52" s="79">
        <v>1</v>
      </c>
      <c r="J52" s="79" t="s">
        <v>32</v>
      </c>
      <c r="K52" s="79" t="s">
        <v>118</v>
      </c>
      <c r="L52" s="81" t="s">
        <v>44</v>
      </c>
      <c r="M52" s="82">
        <v>2003</v>
      </c>
      <c r="N52" s="83">
        <v>37897</v>
      </c>
      <c r="O52" s="80">
        <v>80000</v>
      </c>
      <c r="P52" s="84">
        <v>20</v>
      </c>
      <c r="Q52" s="84"/>
      <c r="R52" s="85" t="s">
        <v>205</v>
      </c>
      <c r="S52" s="86" t="s">
        <v>206</v>
      </c>
      <c r="T52" s="45"/>
      <c r="U52" s="46" t="str">
        <f t="shared" si="0"/>
        <v>Cu</v>
      </c>
      <c r="V52" s="45"/>
      <c r="W52" s="45"/>
      <c r="X52" s="45"/>
      <c r="Y52" s="45"/>
      <c r="Z52" s="45"/>
      <c r="AA52" s="45"/>
      <c r="AB52" s="45"/>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c r="ACG52" s="10"/>
      <c r="ACH52" s="10"/>
      <c r="ACI52" s="10"/>
      <c r="ACJ52" s="10"/>
      <c r="ACK52" s="10"/>
      <c r="ACL52" s="10"/>
      <c r="ACM52" s="10"/>
      <c r="ACN52" s="10"/>
      <c r="ACO52" s="10"/>
      <c r="ACP52" s="10"/>
      <c r="ACQ52" s="10"/>
      <c r="ACR52" s="10"/>
      <c r="ACS52" s="10"/>
      <c r="ACT52" s="10"/>
      <c r="ACU52" s="10"/>
      <c r="ACV52" s="10"/>
      <c r="ACW52" s="10"/>
      <c r="ACX52" s="10"/>
      <c r="ACY52" s="10"/>
      <c r="ACZ52" s="10"/>
      <c r="ADA52" s="10"/>
      <c r="ADB52" s="10"/>
      <c r="ADC52" s="10"/>
      <c r="ADD52" s="10"/>
      <c r="ADE52" s="10"/>
      <c r="ADF52" s="10"/>
      <c r="ADG52" s="10"/>
      <c r="ADH52" s="10"/>
      <c r="ADI52" s="10"/>
      <c r="ADJ52" s="10"/>
      <c r="ADK52" s="10"/>
      <c r="ADL52" s="10"/>
      <c r="ADM52" s="10"/>
      <c r="ADN52" s="10"/>
      <c r="ADO52" s="10"/>
      <c r="ADP52" s="10"/>
      <c r="ADQ52" s="10"/>
      <c r="ADR52" s="10"/>
      <c r="ADS52" s="10"/>
      <c r="ADT52" s="10"/>
      <c r="ADU52" s="10"/>
      <c r="ADV52" s="10"/>
      <c r="ADW52" s="10"/>
      <c r="ADX52" s="10"/>
      <c r="ADY52" s="10"/>
      <c r="ADZ52" s="10"/>
      <c r="AEA52" s="10"/>
      <c r="AEB52" s="10"/>
      <c r="AEC52" s="10"/>
      <c r="AED52" s="10"/>
    </row>
    <row r="53" spans="1:810" s="88" customFormat="1" ht="75.599999999999994" customHeight="1" x14ac:dyDescent="0.3">
      <c r="A53" s="34"/>
      <c r="B53" s="51">
        <v>2</v>
      </c>
      <c r="C53" s="78" t="s">
        <v>207</v>
      </c>
      <c r="D53" s="87" t="s">
        <v>208</v>
      </c>
      <c r="E53" s="79"/>
      <c r="F53" s="79"/>
      <c r="G53" s="79"/>
      <c r="H53" s="80">
        <v>2000000</v>
      </c>
      <c r="I53" s="79">
        <v>1</v>
      </c>
      <c r="J53" s="79" t="s">
        <v>32</v>
      </c>
      <c r="K53" s="79" t="s">
        <v>43</v>
      </c>
      <c r="L53" s="81" t="s">
        <v>44</v>
      </c>
      <c r="M53" s="82">
        <v>2003</v>
      </c>
      <c r="N53" s="83">
        <v>37863</v>
      </c>
      <c r="O53" s="103" t="s">
        <v>209</v>
      </c>
      <c r="P53" s="84">
        <v>12</v>
      </c>
      <c r="Q53" s="84"/>
      <c r="R53" s="85" t="s">
        <v>210</v>
      </c>
      <c r="S53" s="100" t="s">
        <v>211</v>
      </c>
      <c r="T53" s="45"/>
      <c r="U53" s="46" t="str">
        <f t="shared" si="0"/>
        <v>Pb-Zn</v>
      </c>
      <c r="V53" s="45"/>
      <c r="W53" s="45"/>
      <c r="X53" s="45"/>
      <c r="Y53" s="45"/>
      <c r="Z53" s="45"/>
      <c r="AA53" s="45"/>
      <c r="AB53" s="45"/>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row>
    <row r="54" spans="1:810" s="88" customFormat="1" ht="28.8" x14ac:dyDescent="0.3">
      <c r="A54" s="52"/>
      <c r="B54" s="51">
        <v>1</v>
      </c>
      <c r="C54" s="78" t="s">
        <v>173</v>
      </c>
      <c r="D54" s="87" t="s">
        <v>53</v>
      </c>
      <c r="E54" s="79"/>
      <c r="F54" s="79"/>
      <c r="G54" s="79"/>
      <c r="H54" s="80"/>
      <c r="I54" s="79">
        <v>1</v>
      </c>
      <c r="J54" s="79" t="s">
        <v>32</v>
      </c>
      <c r="K54" s="79" t="s">
        <v>49</v>
      </c>
      <c r="L54" s="81" t="s">
        <v>44</v>
      </c>
      <c r="M54" s="82">
        <v>2003</v>
      </c>
      <c r="N54" s="104">
        <v>2003</v>
      </c>
      <c r="O54" s="80">
        <v>1200000</v>
      </c>
      <c r="P54" s="84"/>
      <c r="Q54" s="84"/>
      <c r="R54" s="85" t="s">
        <v>186</v>
      </c>
      <c r="S54" s="100" t="s">
        <v>212</v>
      </c>
      <c r="T54" s="45" t="s">
        <v>175</v>
      </c>
      <c r="U54" s="46" t="str">
        <f t="shared" si="0"/>
        <v>Al</v>
      </c>
      <c r="V54" s="45"/>
      <c r="W54" s="45"/>
      <c r="X54" s="45"/>
      <c r="Y54" s="45"/>
      <c r="Z54" s="45"/>
      <c r="AA54" s="45"/>
      <c r="AB54" s="45"/>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row>
    <row r="55" spans="1:810" s="88" customFormat="1" x14ac:dyDescent="0.3">
      <c r="A55" s="49"/>
      <c r="B55" s="51">
        <v>3</v>
      </c>
      <c r="C55" s="78" t="s">
        <v>213</v>
      </c>
      <c r="D55" s="87" t="s">
        <v>73</v>
      </c>
      <c r="E55" s="79" t="s">
        <v>58</v>
      </c>
      <c r="F55" s="79" t="s">
        <v>204</v>
      </c>
      <c r="G55" s="79"/>
      <c r="H55" s="80"/>
      <c r="I55" s="79">
        <v>1</v>
      </c>
      <c r="J55" s="79" t="s">
        <v>42</v>
      </c>
      <c r="K55" s="79" t="s">
        <v>96</v>
      </c>
      <c r="L55" s="81" t="s">
        <v>44</v>
      </c>
      <c r="M55" s="82">
        <v>2002</v>
      </c>
      <c r="N55" s="83">
        <v>37568</v>
      </c>
      <c r="O55" s="80">
        <v>4500</v>
      </c>
      <c r="P55" s="84"/>
      <c r="Q55" s="84"/>
      <c r="R55" s="85" t="s">
        <v>148</v>
      </c>
      <c r="S55" s="86" t="s">
        <v>214</v>
      </c>
      <c r="T55" s="45" t="s">
        <v>215</v>
      </c>
      <c r="U55" s="46" t="str">
        <f t="shared" si="0"/>
        <v>Cu</v>
      </c>
      <c r="V55" s="45">
        <v>580</v>
      </c>
      <c r="W55" s="45">
        <v>1.1000000000000001</v>
      </c>
      <c r="X55" s="45"/>
      <c r="Y55" s="45">
        <v>1.1000000000000001</v>
      </c>
      <c r="Z55" s="45" t="s">
        <v>216</v>
      </c>
      <c r="AA55" s="45">
        <v>200</v>
      </c>
      <c r="AB55" s="45" t="s">
        <v>76</v>
      </c>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c r="XR55" s="10"/>
      <c r="XS55" s="10"/>
      <c r="XT55" s="10"/>
      <c r="XU55" s="10"/>
      <c r="XV55" s="10"/>
      <c r="XW55" s="10"/>
      <c r="XX55" s="10"/>
      <c r="XY55" s="10"/>
      <c r="XZ55" s="10"/>
      <c r="YA55" s="10"/>
      <c r="YB55" s="10"/>
      <c r="YC55" s="10"/>
      <c r="YD55" s="10"/>
      <c r="YE55" s="10"/>
      <c r="YF55" s="10"/>
      <c r="YG55" s="10"/>
      <c r="YH55" s="10"/>
      <c r="YI55" s="10"/>
      <c r="YJ55" s="10"/>
      <c r="YK55" s="10"/>
      <c r="YL55" s="10"/>
      <c r="YM55" s="10"/>
      <c r="YN55" s="10"/>
      <c r="YO55" s="10"/>
      <c r="YP55" s="10"/>
      <c r="YQ55" s="10"/>
      <c r="YR55" s="10"/>
      <c r="YS55" s="10"/>
      <c r="YT55" s="10"/>
      <c r="YU55" s="10"/>
      <c r="YV55" s="10"/>
      <c r="YW55" s="10"/>
      <c r="YX55" s="10"/>
      <c r="YY55" s="10"/>
      <c r="YZ55" s="10"/>
      <c r="ZA55" s="10"/>
      <c r="ZB55" s="10"/>
      <c r="ZC55" s="10"/>
      <c r="ZD55" s="10"/>
      <c r="ZE55" s="10"/>
      <c r="ZF55" s="10"/>
      <c r="ZG55" s="10"/>
      <c r="ZH55" s="10"/>
      <c r="ZI55" s="10"/>
      <c r="ZJ55" s="10"/>
      <c r="ZK55" s="10"/>
      <c r="ZL55" s="10"/>
      <c r="ZM55" s="10"/>
      <c r="ZN55" s="10"/>
      <c r="ZO55" s="10"/>
      <c r="ZP55" s="10"/>
      <c r="ZQ55" s="10"/>
      <c r="ZR55" s="10"/>
      <c r="ZS55" s="10"/>
      <c r="ZT55" s="10"/>
      <c r="ZU55" s="10"/>
      <c r="ZV55" s="10"/>
      <c r="ZW55" s="10"/>
      <c r="ZX55" s="10"/>
      <c r="ZY55" s="10"/>
      <c r="ZZ55" s="10"/>
      <c r="AAA55" s="10"/>
      <c r="AAB55" s="10"/>
      <c r="AAC55" s="10"/>
      <c r="AAD55" s="10"/>
      <c r="AAE55" s="10"/>
      <c r="AAF55" s="10"/>
      <c r="AAG55" s="10"/>
      <c r="AAH55" s="10"/>
      <c r="AAI55" s="10"/>
      <c r="AAJ55" s="10"/>
      <c r="AAK55" s="10"/>
      <c r="AAL55" s="10"/>
      <c r="AAM55" s="10"/>
      <c r="AAN55" s="10"/>
      <c r="AAO55" s="10"/>
      <c r="AAP55" s="10"/>
      <c r="AAQ55" s="10"/>
      <c r="AAR55" s="10"/>
      <c r="AAS55" s="10"/>
      <c r="AAT55" s="10"/>
      <c r="AAU55" s="10"/>
      <c r="AAV55" s="10"/>
      <c r="AAW55" s="10"/>
      <c r="AAX55" s="10"/>
      <c r="AAY55" s="10"/>
      <c r="AAZ55" s="10"/>
      <c r="ABA55" s="10"/>
      <c r="ABB55" s="10"/>
      <c r="ABC55" s="10"/>
      <c r="ABD55" s="10"/>
      <c r="ABE55" s="10"/>
      <c r="ABF55" s="10"/>
      <c r="ABG55" s="10"/>
      <c r="ABH55" s="10"/>
      <c r="ABI55" s="10"/>
      <c r="ABJ55" s="10"/>
      <c r="ABK55" s="10"/>
      <c r="ABL55" s="10"/>
      <c r="ABM55" s="10"/>
      <c r="ABN55" s="10"/>
      <c r="ABO55" s="10"/>
      <c r="ABP55" s="10"/>
      <c r="ABQ55" s="10"/>
      <c r="ABR55" s="10"/>
      <c r="ABS55" s="10"/>
      <c r="ABT55" s="10"/>
      <c r="ABU55" s="10"/>
      <c r="ABV55" s="10"/>
      <c r="ABW55" s="10"/>
      <c r="ABX55" s="10"/>
      <c r="ABY55" s="10"/>
      <c r="ABZ55" s="10"/>
      <c r="ACA55" s="10"/>
      <c r="ACB55" s="10"/>
      <c r="ACC55" s="10"/>
      <c r="ACD55" s="10"/>
      <c r="ACE55" s="10"/>
      <c r="ACF55" s="10"/>
      <c r="ACG55" s="10"/>
      <c r="ACH55" s="10"/>
      <c r="ACI55" s="10"/>
      <c r="ACJ55" s="10"/>
      <c r="ACK55" s="10"/>
      <c r="ACL55" s="10"/>
      <c r="ACM55" s="10"/>
      <c r="ACN55" s="10"/>
      <c r="ACO55" s="10"/>
      <c r="ACP55" s="10"/>
      <c r="ACQ55" s="10"/>
      <c r="ACR55" s="10"/>
      <c r="ACS55" s="10"/>
      <c r="ACT55" s="10"/>
      <c r="ACU55" s="10"/>
      <c r="ACV55" s="10"/>
      <c r="ACW55" s="10"/>
      <c r="ACX55" s="10"/>
      <c r="ACY55" s="10"/>
      <c r="ACZ55" s="10"/>
      <c r="ADA55" s="10"/>
      <c r="ADB55" s="10"/>
      <c r="ADC55" s="10"/>
      <c r="ADD55" s="10"/>
      <c r="ADE55" s="10"/>
      <c r="ADF55" s="10"/>
      <c r="ADG55" s="10"/>
      <c r="ADH55" s="10"/>
      <c r="ADI55" s="10"/>
      <c r="ADJ55" s="10"/>
      <c r="ADK55" s="10"/>
      <c r="ADL55" s="10"/>
      <c r="ADM55" s="10"/>
      <c r="ADN55" s="10"/>
      <c r="ADO55" s="10"/>
      <c r="ADP55" s="10"/>
      <c r="ADQ55" s="10"/>
      <c r="ADR55" s="10"/>
      <c r="ADS55" s="10"/>
      <c r="ADT55" s="10"/>
      <c r="ADU55" s="10"/>
      <c r="ADV55" s="10"/>
      <c r="ADW55" s="10"/>
      <c r="ADX55" s="10"/>
      <c r="ADY55" s="10"/>
      <c r="ADZ55" s="10"/>
      <c r="AEA55" s="10"/>
      <c r="AEB55" s="10"/>
      <c r="AEC55" s="10"/>
      <c r="AED55" s="10"/>
    </row>
    <row r="56" spans="1:810" s="88" customFormat="1" x14ac:dyDescent="0.3">
      <c r="A56" s="49"/>
      <c r="B56" s="51">
        <v>3</v>
      </c>
      <c r="C56" s="78" t="s">
        <v>217</v>
      </c>
      <c r="D56" s="87" t="s">
        <v>73</v>
      </c>
      <c r="E56" s="79" t="s">
        <v>58</v>
      </c>
      <c r="F56" s="79" t="s">
        <v>204</v>
      </c>
      <c r="G56" s="79"/>
      <c r="H56" s="80"/>
      <c r="I56" s="79">
        <v>1</v>
      </c>
      <c r="J56" s="79" t="s">
        <v>42</v>
      </c>
      <c r="K56" s="79" t="s">
        <v>96</v>
      </c>
      <c r="L56" s="81" t="s">
        <v>44</v>
      </c>
      <c r="M56" s="82">
        <v>2002</v>
      </c>
      <c r="N56" s="83">
        <v>37521</v>
      </c>
      <c r="O56" s="80">
        <v>8000</v>
      </c>
      <c r="P56" s="84"/>
      <c r="Q56" s="84"/>
      <c r="R56" s="85" t="s">
        <v>148</v>
      </c>
      <c r="S56" s="86" t="s">
        <v>214</v>
      </c>
      <c r="T56" s="45" t="s">
        <v>215</v>
      </c>
      <c r="U56" s="46" t="str">
        <f t="shared" si="0"/>
        <v>Cu</v>
      </c>
      <c r="V56" s="45">
        <v>580</v>
      </c>
      <c r="W56" s="45">
        <v>1.1000000000000001</v>
      </c>
      <c r="X56" s="45"/>
      <c r="Y56" s="45">
        <v>1.1000000000000001</v>
      </c>
      <c r="Z56" s="45" t="s">
        <v>216</v>
      </c>
      <c r="AA56" s="45">
        <v>200</v>
      </c>
      <c r="AB56" s="45" t="s">
        <v>76</v>
      </c>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c r="XR56" s="10"/>
      <c r="XS56" s="10"/>
      <c r="XT56" s="10"/>
      <c r="XU56" s="10"/>
      <c r="XV56" s="10"/>
      <c r="XW56" s="10"/>
      <c r="XX56" s="10"/>
      <c r="XY56" s="10"/>
      <c r="XZ56" s="10"/>
      <c r="YA56" s="10"/>
      <c r="YB56" s="10"/>
      <c r="YC56" s="10"/>
      <c r="YD56" s="10"/>
      <c r="YE56" s="10"/>
      <c r="YF56" s="10"/>
      <c r="YG56" s="10"/>
      <c r="YH56" s="10"/>
      <c r="YI56" s="10"/>
      <c r="YJ56" s="10"/>
      <c r="YK56" s="10"/>
      <c r="YL56" s="10"/>
      <c r="YM56" s="10"/>
      <c r="YN56" s="10"/>
      <c r="YO56" s="10"/>
      <c r="YP56" s="10"/>
      <c r="YQ56" s="10"/>
      <c r="YR56" s="10"/>
      <c r="YS56" s="10"/>
      <c r="YT56" s="10"/>
      <c r="YU56" s="10"/>
      <c r="YV56" s="10"/>
      <c r="YW56" s="10"/>
      <c r="YX56" s="10"/>
      <c r="YY56" s="10"/>
      <c r="YZ56" s="10"/>
      <c r="ZA56" s="10"/>
      <c r="ZB56" s="10"/>
      <c r="ZC56" s="10"/>
      <c r="ZD56" s="10"/>
      <c r="ZE56" s="10"/>
      <c r="ZF56" s="10"/>
      <c r="ZG56" s="10"/>
      <c r="ZH56" s="10"/>
      <c r="ZI56" s="10"/>
      <c r="ZJ56" s="10"/>
      <c r="ZK56" s="10"/>
      <c r="ZL56" s="10"/>
      <c r="ZM56" s="10"/>
      <c r="ZN56" s="10"/>
      <c r="ZO56" s="10"/>
      <c r="ZP56" s="10"/>
      <c r="ZQ56" s="10"/>
      <c r="ZR56" s="10"/>
      <c r="ZS56" s="10"/>
      <c r="ZT56" s="10"/>
      <c r="ZU56" s="10"/>
      <c r="ZV56" s="10"/>
      <c r="ZW56" s="10"/>
      <c r="ZX56" s="10"/>
      <c r="ZY56" s="10"/>
      <c r="ZZ56" s="10"/>
      <c r="AAA56" s="10"/>
      <c r="AAB56" s="10"/>
      <c r="AAC56" s="10"/>
      <c r="AAD56" s="10"/>
      <c r="AAE56" s="10"/>
      <c r="AAF56" s="10"/>
      <c r="AAG56" s="10"/>
      <c r="AAH56" s="10"/>
      <c r="AAI56" s="10"/>
      <c r="AAJ56" s="10"/>
      <c r="AAK56" s="10"/>
      <c r="AAL56" s="10"/>
      <c r="AAM56" s="10"/>
      <c r="AAN56" s="10"/>
      <c r="AAO56" s="10"/>
      <c r="AAP56" s="10"/>
      <c r="AAQ56" s="10"/>
      <c r="AAR56" s="10"/>
      <c r="AAS56" s="10"/>
      <c r="AAT56" s="10"/>
      <c r="AAU56" s="10"/>
      <c r="AAV56" s="10"/>
      <c r="AAW56" s="10"/>
      <c r="AAX56" s="10"/>
      <c r="AAY56" s="10"/>
      <c r="AAZ56" s="10"/>
      <c r="ABA56" s="10"/>
      <c r="ABB56" s="10"/>
      <c r="ABC56" s="10"/>
      <c r="ABD56" s="10"/>
      <c r="ABE56" s="10"/>
      <c r="ABF56" s="10"/>
      <c r="ABG56" s="10"/>
      <c r="ABH56" s="10"/>
      <c r="ABI56" s="10"/>
      <c r="ABJ56" s="10"/>
      <c r="ABK56" s="10"/>
      <c r="ABL56" s="10"/>
      <c r="ABM56" s="10"/>
      <c r="ABN56" s="10"/>
      <c r="ABO56" s="10"/>
      <c r="ABP56" s="10"/>
      <c r="ABQ56" s="10"/>
      <c r="ABR56" s="10"/>
      <c r="ABS56" s="10"/>
      <c r="ABT56" s="10"/>
      <c r="ABU56" s="10"/>
      <c r="ABV56" s="10"/>
      <c r="ABW56" s="10"/>
      <c r="ABX56" s="10"/>
      <c r="ABY56" s="10"/>
      <c r="ABZ56" s="10"/>
      <c r="ACA56" s="10"/>
      <c r="ACB56" s="10"/>
      <c r="ACC56" s="10"/>
      <c r="ACD56" s="10"/>
      <c r="ACE56" s="10"/>
      <c r="ACF56" s="10"/>
      <c r="ACG56" s="10"/>
      <c r="ACH56" s="10"/>
      <c r="ACI56" s="10"/>
      <c r="ACJ56" s="10"/>
      <c r="ACK56" s="10"/>
      <c r="ACL56" s="10"/>
      <c r="ACM56" s="10"/>
      <c r="ACN56" s="10"/>
      <c r="ACO56" s="10"/>
      <c r="ACP56" s="10"/>
      <c r="ACQ56" s="10"/>
      <c r="ACR56" s="10"/>
      <c r="ACS56" s="10"/>
      <c r="ACT56" s="10"/>
      <c r="ACU56" s="10"/>
      <c r="ACV56" s="10"/>
      <c r="ACW56" s="10"/>
      <c r="ACX56" s="10"/>
      <c r="ACY56" s="10"/>
      <c r="ACZ56" s="10"/>
      <c r="ADA56" s="10"/>
      <c r="ADB56" s="10"/>
      <c r="ADC56" s="10"/>
      <c r="ADD56" s="10"/>
      <c r="ADE56" s="10"/>
      <c r="ADF56" s="10"/>
      <c r="ADG56" s="10"/>
      <c r="ADH56" s="10"/>
      <c r="ADI56" s="10"/>
      <c r="ADJ56" s="10"/>
      <c r="ADK56" s="10"/>
      <c r="ADL56" s="10"/>
      <c r="ADM56" s="10"/>
      <c r="ADN56" s="10"/>
      <c r="ADO56" s="10"/>
      <c r="ADP56" s="10"/>
      <c r="ADQ56" s="10"/>
      <c r="ADR56" s="10"/>
      <c r="ADS56" s="10"/>
      <c r="ADT56" s="10"/>
      <c r="ADU56" s="10"/>
      <c r="ADV56" s="10"/>
      <c r="ADW56" s="10"/>
      <c r="ADX56" s="10"/>
      <c r="ADY56" s="10"/>
      <c r="ADZ56" s="10"/>
      <c r="AEA56" s="10"/>
      <c r="AEB56" s="10"/>
      <c r="AEC56" s="10"/>
      <c r="AED56" s="10"/>
    </row>
    <row r="57" spans="1:810" s="88" customFormat="1" ht="28.8" x14ac:dyDescent="0.3">
      <c r="A57" s="52"/>
      <c r="B57" s="51">
        <v>1</v>
      </c>
      <c r="C57" s="78" t="s">
        <v>218</v>
      </c>
      <c r="D57" s="87" t="s">
        <v>78</v>
      </c>
      <c r="E57" s="79"/>
      <c r="F57" s="79"/>
      <c r="G57" s="79"/>
      <c r="H57" s="80">
        <v>47000000</v>
      </c>
      <c r="I57" s="79">
        <v>1</v>
      </c>
      <c r="J57" s="79" t="s">
        <v>42</v>
      </c>
      <c r="K57" s="79" t="s">
        <v>96</v>
      </c>
      <c r="L57" s="81" t="s">
        <v>44</v>
      </c>
      <c r="M57" s="82">
        <v>2002</v>
      </c>
      <c r="N57" s="83">
        <v>37510</v>
      </c>
      <c r="O57" s="80" t="s">
        <v>219</v>
      </c>
      <c r="P57" s="84"/>
      <c r="Q57" s="84"/>
      <c r="R57" s="85" t="s">
        <v>220</v>
      </c>
      <c r="S57" s="86" t="s">
        <v>221</v>
      </c>
      <c r="T57" s="45" t="s">
        <v>75</v>
      </c>
      <c r="U57" s="46" t="str">
        <f t="shared" si="0"/>
        <v>Cu Au</v>
      </c>
      <c r="V57" s="45">
        <v>187</v>
      </c>
      <c r="W57" s="45">
        <v>0.36</v>
      </c>
      <c r="X57" s="45">
        <v>0.93</v>
      </c>
      <c r="Y57" s="45">
        <v>1.105946996091747</v>
      </c>
      <c r="Z57" s="45">
        <v>1980</v>
      </c>
      <c r="AA57" s="45">
        <v>97</v>
      </c>
      <c r="AB57" s="45" t="s">
        <v>76</v>
      </c>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c r="TH57" s="10"/>
      <c r="TI57" s="10"/>
      <c r="TJ57" s="10"/>
      <c r="TK57" s="10"/>
      <c r="TL57" s="10"/>
      <c r="TM57" s="10"/>
      <c r="TN57" s="10"/>
      <c r="TO57" s="10"/>
      <c r="TP57" s="10"/>
      <c r="TQ57" s="10"/>
      <c r="TR57" s="10"/>
      <c r="TS57" s="10"/>
      <c r="TT57" s="10"/>
      <c r="TU57" s="10"/>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c r="XR57" s="10"/>
      <c r="XS57" s="10"/>
      <c r="XT57" s="10"/>
      <c r="XU57" s="10"/>
      <c r="XV57" s="10"/>
      <c r="XW57" s="10"/>
      <c r="XX57" s="10"/>
      <c r="XY57" s="10"/>
      <c r="XZ57" s="10"/>
      <c r="YA57" s="10"/>
      <c r="YB57" s="10"/>
      <c r="YC57" s="10"/>
      <c r="YD57" s="10"/>
      <c r="YE57" s="10"/>
      <c r="YF57" s="10"/>
      <c r="YG57" s="10"/>
      <c r="YH57" s="10"/>
      <c r="YI57" s="10"/>
      <c r="YJ57" s="10"/>
      <c r="YK57" s="10"/>
      <c r="YL57" s="10"/>
      <c r="YM57" s="10"/>
      <c r="YN57" s="10"/>
      <c r="YO57" s="10"/>
      <c r="YP57" s="10"/>
      <c r="YQ57" s="10"/>
      <c r="YR57" s="10"/>
      <c r="YS57" s="10"/>
      <c r="YT57" s="10"/>
      <c r="YU57" s="10"/>
      <c r="YV57" s="10"/>
      <c r="YW57" s="10"/>
      <c r="YX57" s="10"/>
      <c r="YY57" s="10"/>
      <c r="YZ57" s="10"/>
      <c r="ZA57" s="10"/>
      <c r="ZB57" s="10"/>
      <c r="ZC57" s="10"/>
      <c r="ZD57" s="10"/>
      <c r="ZE57" s="10"/>
      <c r="ZF57" s="10"/>
      <c r="ZG57" s="10"/>
      <c r="ZH57" s="10"/>
      <c r="ZI57" s="10"/>
      <c r="ZJ57" s="10"/>
      <c r="ZK57" s="10"/>
      <c r="ZL57" s="10"/>
      <c r="ZM57" s="10"/>
      <c r="ZN57" s="10"/>
      <c r="ZO57" s="10"/>
      <c r="ZP57" s="10"/>
      <c r="ZQ57" s="10"/>
      <c r="ZR57" s="10"/>
      <c r="ZS57" s="10"/>
      <c r="ZT57" s="10"/>
      <c r="ZU57" s="10"/>
      <c r="ZV57" s="10"/>
      <c r="ZW57" s="10"/>
      <c r="ZX57" s="10"/>
      <c r="ZY57" s="10"/>
      <c r="ZZ57" s="10"/>
      <c r="AAA57" s="10"/>
      <c r="AAB57" s="10"/>
      <c r="AAC57" s="10"/>
      <c r="AAD57" s="10"/>
      <c r="AAE57" s="10"/>
      <c r="AAF57" s="10"/>
      <c r="AAG57" s="10"/>
      <c r="AAH57" s="10"/>
      <c r="AAI57" s="10"/>
      <c r="AAJ57" s="10"/>
      <c r="AAK57" s="10"/>
      <c r="AAL57" s="10"/>
      <c r="AAM57" s="10"/>
      <c r="AAN57" s="10"/>
      <c r="AAO57" s="10"/>
      <c r="AAP57" s="10"/>
      <c r="AAQ57" s="10"/>
      <c r="AAR57" s="10"/>
      <c r="AAS57" s="10"/>
      <c r="AAT57" s="10"/>
      <c r="AAU57" s="10"/>
      <c r="AAV57" s="10"/>
      <c r="AAW57" s="10"/>
      <c r="AAX57" s="10"/>
      <c r="AAY57" s="10"/>
      <c r="AAZ57" s="10"/>
      <c r="ABA57" s="10"/>
      <c r="ABB57" s="10"/>
      <c r="ABC57" s="10"/>
      <c r="ABD57" s="10"/>
      <c r="ABE57" s="10"/>
      <c r="ABF57" s="10"/>
      <c r="ABG57" s="10"/>
      <c r="ABH57" s="10"/>
      <c r="ABI57" s="10"/>
      <c r="ABJ57" s="10"/>
      <c r="ABK57" s="10"/>
      <c r="ABL57" s="10"/>
      <c r="ABM57" s="10"/>
      <c r="ABN57" s="10"/>
      <c r="ABO57" s="10"/>
      <c r="ABP57" s="10"/>
      <c r="ABQ57" s="10"/>
      <c r="ABR57" s="10"/>
      <c r="ABS57" s="10"/>
      <c r="ABT57" s="10"/>
      <c r="ABU57" s="10"/>
      <c r="ABV57" s="10"/>
      <c r="ABW57" s="10"/>
      <c r="ABX57" s="10"/>
      <c r="ABY57" s="10"/>
      <c r="ABZ57" s="10"/>
      <c r="ACA57" s="10"/>
      <c r="ACB57" s="10"/>
      <c r="ACC57" s="10"/>
      <c r="ACD57" s="10"/>
      <c r="ACE57" s="10"/>
      <c r="ACF57" s="10"/>
      <c r="ACG57" s="10"/>
      <c r="ACH57" s="10"/>
      <c r="ACI57" s="10"/>
      <c r="ACJ57" s="10"/>
      <c r="ACK57" s="10"/>
      <c r="ACL57" s="10"/>
      <c r="ACM57" s="10"/>
      <c r="ACN57" s="10"/>
      <c r="ACO57" s="10"/>
      <c r="ACP57" s="10"/>
      <c r="ACQ57" s="10"/>
      <c r="ACR57" s="10"/>
      <c r="ACS57" s="10"/>
      <c r="ACT57" s="10"/>
      <c r="ACU57" s="10"/>
      <c r="ACV57" s="10"/>
      <c r="ACW57" s="10"/>
      <c r="ACX57" s="10"/>
      <c r="ACY57" s="10"/>
      <c r="ACZ57" s="10"/>
      <c r="ADA57" s="10"/>
      <c r="ADB57" s="10"/>
      <c r="ADC57" s="10"/>
      <c r="ADD57" s="10"/>
      <c r="ADE57" s="10"/>
      <c r="ADF57" s="10"/>
      <c r="ADG57" s="10"/>
      <c r="ADH57" s="10"/>
      <c r="ADI57" s="10"/>
      <c r="ADJ57" s="10"/>
      <c r="ADK57" s="10"/>
      <c r="ADL57" s="10"/>
      <c r="ADM57" s="10"/>
      <c r="ADN57" s="10"/>
      <c r="ADO57" s="10"/>
      <c r="ADP57" s="10"/>
      <c r="ADQ57" s="10"/>
      <c r="ADR57" s="10"/>
      <c r="ADS57" s="10"/>
      <c r="ADT57" s="10"/>
      <c r="ADU57" s="10"/>
      <c r="ADV57" s="10"/>
      <c r="ADW57" s="10"/>
      <c r="ADX57" s="10"/>
      <c r="ADY57" s="10"/>
      <c r="ADZ57" s="10"/>
      <c r="AEA57" s="10"/>
      <c r="AEB57" s="10"/>
      <c r="AEC57" s="10"/>
      <c r="AED57" s="10"/>
    </row>
    <row r="58" spans="1:810" s="88" customFormat="1" ht="28.8" x14ac:dyDescent="0.3">
      <c r="A58" s="49"/>
      <c r="B58" s="51">
        <v>3</v>
      </c>
      <c r="C58" s="78" t="s">
        <v>222</v>
      </c>
      <c r="D58" s="87" t="s">
        <v>78</v>
      </c>
      <c r="E58" s="79"/>
      <c r="F58" s="79"/>
      <c r="G58" s="79"/>
      <c r="H58" s="80"/>
      <c r="I58" s="79">
        <v>1</v>
      </c>
      <c r="J58" s="79" t="s">
        <v>42</v>
      </c>
      <c r="K58" s="79" t="s">
        <v>96</v>
      </c>
      <c r="L58" s="81" t="s">
        <v>44</v>
      </c>
      <c r="M58" s="82">
        <v>2002</v>
      </c>
      <c r="N58" s="83">
        <v>37495</v>
      </c>
      <c r="O58" s="80"/>
      <c r="P58" s="84"/>
      <c r="Q58" s="84"/>
      <c r="R58" s="85" t="s">
        <v>220</v>
      </c>
      <c r="S58" s="86" t="s">
        <v>223</v>
      </c>
      <c r="T58" s="45" t="s">
        <v>75</v>
      </c>
      <c r="U58" s="46" t="str">
        <f t="shared" si="0"/>
        <v>Cu Au</v>
      </c>
      <c r="V58" s="45">
        <v>187</v>
      </c>
      <c r="W58" s="45">
        <v>0.36</v>
      </c>
      <c r="X58" s="45">
        <v>0.93</v>
      </c>
      <c r="Y58" s="45">
        <v>1.105946996091747</v>
      </c>
      <c r="Z58" s="45">
        <v>1980</v>
      </c>
      <c r="AA58" s="45">
        <v>97</v>
      </c>
      <c r="AB58" s="45" t="s">
        <v>76</v>
      </c>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c r="TH58" s="10"/>
      <c r="TI58" s="10"/>
      <c r="TJ58" s="10"/>
      <c r="TK58" s="10"/>
      <c r="TL58" s="10"/>
      <c r="TM58" s="10"/>
      <c r="TN58" s="10"/>
      <c r="TO58" s="10"/>
      <c r="TP58" s="10"/>
      <c r="TQ58" s="10"/>
      <c r="TR58" s="10"/>
      <c r="TS58" s="10"/>
      <c r="TT58" s="10"/>
      <c r="TU58" s="10"/>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c r="XR58" s="10"/>
      <c r="XS58" s="10"/>
      <c r="XT58" s="10"/>
      <c r="XU58" s="10"/>
      <c r="XV58" s="10"/>
      <c r="XW58" s="10"/>
      <c r="XX58" s="10"/>
      <c r="XY58" s="10"/>
      <c r="XZ58" s="10"/>
      <c r="YA58" s="10"/>
      <c r="YB58" s="10"/>
      <c r="YC58" s="10"/>
      <c r="YD58" s="10"/>
      <c r="YE58" s="10"/>
      <c r="YF58" s="10"/>
      <c r="YG58" s="10"/>
      <c r="YH58" s="10"/>
      <c r="YI58" s="10"/>
      <c r="YJ58" s="10"/>
      <c r="YK58" s="10"/>
      <c r="YL58" s="10"/>
      <c r="YM58" s="10"/>
      <c r="YN58" s="10"/>
      <c r="YO58" s="10"/>
      <c r="YP58" s="10"/>
      <c r="YQ58" s="10"/>
      <c r="YR58" s="10"/>
      <c r="YS58" s="10"/>
      <c r="YT58" s="10"/>
      <c r="YU58" s="10"/>
      <c r="YV58" s="10"/>
      <c r="YW58" s="10"/>
      <c r="YX58" s="10"/>
      <c r="YY58" s="10"/>
      <c r="YZ58" s="10"/>
      <c r="ZA58" s="10"/>
      <c r="ZB58" s="10"/>
      <c r="ZC58" s="10"/>
      <c r="ZD58" s="10"/>
      <c r="ZE58" s="10"/>
      <c r="ZF58" s="10"/>
      <c r="ZG58" s="10"/>
      <c r="ZH58" s="10"/>
      <c r="ZI58" s="10"/>
      <c r="ZJ58" s="10"/>
      <c r="ZK58" s="10"/>
      <c r="ZL58" s="10"/>
      <c r="ZM58" s="10"/>
      <c r="ZN58" s="10"/>
      <c r="ZO58" s="10"/>
      <c r="ZP58" s="10"/>
      <c r="ZQ58" s="10"/>
      <c r="ZR58" s="10"/>
      <c r="ZS58" s="10"/>
      <c r="ZT58" s="10"/>
      <c r="ZU58" s="10"/>
      <c r="ZV58" s="10"/>
      <c r="ZW58" s="10"/>
      <c r="ZX58" s="10"/>
      <c r="ZY58" s="10"/>
      <c r="ZZ58" s="10"/>
      <c r="AAA58" s="10"/>
      <c r="AAB58" s="10"/>
      <c r="AAC58" s="10"/>
      <c r="AAD58" s="10"/>
      <c r="AAE58" s="10"/>
      <c r="AAF58" s="10"/>
      <c r="AAG58" s="10"/>
      <c r="AAH58" s="10"/>
      <c r="AAI58" s="10"/>
      <c r="AAJ58" s="10"/>
      <c r="AAK58" s="10"/>
      <c r="AAL58" s="10"/>
      <c r="AAM58" s="10"/>
      <c r="AAN58" s="10"/>
      <c r="AAO58" s="10"/>
      <c r="AAP58" s="10"/>
      <c r="AAQ58" s="10"/>
      <c r="AAR58" s="10"/>
      <c r="AAS58" s="10"/>
      <c r="AAT58" s="10"/>
      <c r="AAU58" s="10"/>
      <c r="AAV58" s="10"/>
      <c r="AAW58" s="10"/>
      <c r="AAX58" s="10"/>
      <c r="AAY58" s="10"/>
      <c r="AAZ58" s="10"/>
      <c r="ABA58" s="10"/>
      <c r="ABB58" s="10"/>
      <c r="ABC58" s="10"/>
      <c r="ABD58" s="10"/>
      <c r="ABE58" s="10"/>
      <c r="ABF58" s="10"/>
      <c r="ABG58" s="10"/>
      <c r="ABH58" s="10"/>
      <c r="ABI58" s="10"/>
      <c r="ABJ58" s="10"/>
      <c r="ABK58" s="10"/>
      <c r="ABL58" s="10"/>
      <c r="ABM58" s="10"/>
      <c r="ABN58" s="10"/>
      <c r="ABO58" s="10"/>
      <c r="ABP58" s="10"/>
      <c r="ABQ58" s="10"/>
      <c r="ABR58" s="10"/>
      <c r="ABS58" s="10"/>
      <c r="ABT58" s="10"/>
      <c r="ABU58" s="10"/>
      <c r="ABV58" s="10"/>
      <c r="ABW58" s="10"/>
      <c r="ABX58" s="10"/>
      <c r="ABY58" s="10"/>
      <c r="ABZ58" s="10"/>
      <c r="ACA58" s="10"/>
      <c r="ACB58" s="10"/>
      <c r="ACC58" s="10"/>
      <c r="ACD58" s="10"/>
      <c r="ACE58" s="10"/>
      <c r="ACF58" s="10"/>
      <c r="ACG58" s="10"/>
      <c r="ACH58" s="10"/>
      <c r="ACI58" s="10"/>
      <c r="ACJ58" s="10"/>
      <c r="ACK58" s="10"/>
      <c r="ACL58" s="10"/>
      <c r="ACM58" s="10"/>
      <c r="ACN58" s="10"/>
      <c r="ACO58" s="10"/>
      <c r="ACP58" s="10"/>
      <c r="ACQ58" s="10"/>
      <c r="ACR58" s="10"/>
      <c r="ACS58" s="10"/>
      <c r="ACT58" s="10"/>
      <c r="ACU58" s="10"/>
      <c r="ACV58" s="10"/>
      <c r="ACW58" s="10"/>
      <c r="ACX58" s="10"/>
      <c r="ACY58" s="10"/>
      <c r="ACZ58" s="10"/>
      <c r="ADA58" s="10"/>
      <c r="ADB58" s="10"/>
      <c r="ADC58" s="10"/>
      <c r="ADD58" s="10"/>
      <c r="ADE58" s="10"/>
      <c r="ADF58" s="10"/>
      <c r="ADG58" s="10"/>
      <c r="ADH58" s="10"/>
      <c r="ADI58" s="10"/>
      <c r="ADJ58" s="10"/>
      <c r="ADK58" s="10"/>
      <c r="ADL58" s="10"/>
      <c r="ADM58" s="10"/>
      <c r="ADN58" s="10"/>
      <c r="ADO58" s="10"/>
      <c r="ADP58" s="10"/>
      <c r="ADQ58" s="10"/>
      <c r="ADR58" s="10"/>
      <c r="ADS58" s="10"/>
      <c r="ADT58" s="10"/>
      <c r="ADU58" s="10"/>
      <c r="ADV58" s="10"/>
      <c r="ADW58" s="10"/>
      <c r="ADX58" s="10"/>
      <c r="ADY58" s="10"/>
      <c r="ADZ58" s="10"/>
      <c r="AEA58" s="10"/>
      <c r="AEB58" s="10"/>
      <c r="AEC58" s="10"/>
      <c r="AED58" s="10"/>
    </row>
    <row r="59" spans="1:810" s="88" customFormat="1" ht="14.25" customHeight="1" x14ac:dyDescent="0.3">
      <c r="A59" s="49"/>
      <c r="B59" s="51">
        <v>3</v>
      </c>
      <c r="C59" s="78" t="s">
        <v>224</v>
      </c>
      <c r="D59" s="87" t="s">
        <v>63</v>
      </c>
      <c r="E59" s="79"/>
      <c r="F59" s="79"/>
      <c r="G59" s="79"/>
      <c r="H59" s="80"/>
      <c r="I59" s="79">
        <v>3</v>
      </c>
      <c r="J59" s="79" t="s">
        <v>49</v>
      </c>
      <c r="K59" s="79" t="s">
        <v>49</v>
      </c>
      <c r="L59" s="81"/>
      <c r="M59" s="82">
        <v>2001</v>
      </c>
      <c r="N59" s="83">
        <v>37180</v>
      </c>
      <c r="O59" s="80"/>
      <c r="P59" s="84"/>
      <c r="Q59" s="84"/>
      <c r="R59" s="85" t="s">
        <v>225</v>
      </c>
      <c r="S59" s="86" t="s">
        <v>226</v>
      </c>
      <c r="T59" s="45"/>
      <c r="U59" s="46" t="str">
        <f t="shared" si="0"/>
        <v>Au</v>
      </c>
      <c r="V59" s="45"/>
      <c r="W59" s="45"/>
      <c r="X59" s="45"/>
      <c r="Y59" s="45"/>
      <c r="Z59" s="45"/>
      <c r="AA59" s="45"/>
      <c r="AB59" s="45"/>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c r="MP59" s="10"/>
      <c r="MQ59" s="10"/>
      <c r="MR59" s="10"/>
      <c r="MS59" s="10"/>
      <c r="MT59" s="10"/>
      <c r="MU59" s="10"/>
      <c r="MV59" s="10"/>
      <c r="MW59" s="10"/>
      <c r="MX59" s="10"/>
      <c r="MY59" s="10"/>
      <c r="MZ59" s="10"/>
      <c r="NA59" s="10"/>
      <c r="NB59" s="10"/>
      <c r="NC59" s="10"/>
      <c r="ND59" s="10"/>
      <c r="NE59" s="10"/>
      <c r="NF59" s="10"/>
      <c r="NG59" s="10"/>
      <c r="NH59" s="10"/>
      <c r="NI59" s="10"/>
      <c r="NJ59" s="10"/>
      <c r="NK59" s="10"/>
      <c r="NL59" s="10"/>
      <c r="NM59" s="10"/>
      <c r="NN59" s="10"/>
      <c r="NO59" s="10"/>
      <c r="NP59" s="10"/>
      <c r="NQ59" s="10"/>
      <c r="NR59" s="10"/>
      <c r="NS59" s="10"/>
      <c r="NT59" s="10"/>
      <c r="NU59" s="10"/>
      <c r="NV59" s="10"/>
      <c r="NW59" s="10"/>
      <c r="NX59" s="10"/>
      <c r="NY59" s="10"/>
      <c r="NZ59" s="10"/>
      <c r="OA59" s="10"/>
      <c r="OB59" s="10"/>
      <c r="OC59" s="10"/>
      <c r="OD59" s="10"/>
      <c r="OE59" s="10"/>
      <c r="OF59" s="10"/>
      <c r="OG59" s="10"/>
      <c r="OH59" s="10"/>
      <c r="OI59" s="10"/>
      <c r="OJ59" s="10"/>
      <c r="OK59" s="10"/>
      <c r="OL59" s="10"/>
      <c r="OM59" s="10"/>
      <c r="ON59" s="10"/>
      <c r="OO59" s="10"/>
      <c r="OP59" s="10"/>
      <c r="OQ59" s="10"/>
      <c r="OR59" s="10"/>
      <c r="OS59" s="10"/>
      <c r="OT59" s="10"/>
      <c r="OU59" s="10"/>
      <c r="OV59" s="10"/>
      <c r="OW59" s="10"/>
      <c r="OX59" s="10"/>
      <c r="OY59" s="10"/>
      <c r="OZ59" s="10"/>
      <c r="PA59" s="10"/>
      <c r="PB59" s="10"/>
      <c r="PC59" s="10"/>
      <c r="PD59" s="10"/>
      <c r="PE59" s="10"/>
      <c r="PF59" s="10"/>
      <c r="PG59" s="10"/>
      <c r="PH59" s="10"/>
      <c r="PI59" s="10"/>
      <c r="PJ59" s="10"/>
      <c r="PK59" s="10"/>
      <c r="PL59" s="10"/>
      <c r="PM59" s="10"/>
      <c r="PN59" s="10"/>
      <c r="PO59" s="10"/>
      <c r="PP59" s="10"/>
      <c r="PQ59" s="10"/>
      <c r="PR59" s="10"/>
      <c r="PS59" s="10"/>
      <c r="PT59" s="10"/>
      <c r="PU59" s="10"/>
      <c r="PV59" s="10"/>
      <c r="PW59" s="10"/>
      <c r="PX59" s="10"/>
      <c r="PY59" s="10"/>
      <c r="PZ59" s="10"/>
      <c r="QA59" s="10"/>
      <c r="QB59" s="10"/>
      <c r="QC59" s="10"/>
      <c r="QD59" s="10"/>
      <c r="QE59" s="10"/>
      <c r="QF59" s="10"/>
      <c r="QG59" s="10"/>
      <c r="QH59" s="10"/>
      <c r="QI59" s="10"/>
      <c r="QJ59" s="10"/>
      <c r="QK59" s="10"/>
      <c r="QL59" s="10"/>
      <c r="QM59" s="10"/>
      <c r="QN59" s="10"/>
      <c r="QO59" s="10"/>
      <c r="QP59" s="10"/>
      <c r="QQ59" s="10"/>
      <c r="QR59" s="10"/>
      <c r="QS59" s="10"/>
      <c r="QT59" s="10"/>
      <c r="QU59" s="10"/>
      <c r="QV59" s="10"/>
      <c r="QW59" s="10"/>
      <c r="QX59" s="10"/>
      <c r="QY59" s="10"/>
      <c r="QZ59" s="10"/>
      <c r="RA59" s="10"/>
      <c r="RB59" s="10"/>
      <c r="RC59" s="10"/>
      <c r="RD59" s="10"/>
      <c r="RE59" s="10"/>
      <c r="RF59" s="10"/>
      <c r="RG59" s="10"/>
      <c r="RH59" s="10"/>
      <c r="RI59" s="10"/>
      <c r="RJ59" s="10"/>
      <c r="RK59" s="10"/>
      <c r="RL59" s="10"/>
      <c r="RM59" s="10"/>
      <c r="RN59" s="10"/>
      <c r="RO59" s="10"/>
      <c r="RP59" s="10"/>
      <c r="RQ59" s="10"/>
      <c r="RR59" s="10"/>
      <c r="RS59" s="10"/>
      <c r="RT59" s="10"/>
      <c r="RU59" s="10"/>
      <c r="RV59" s="10"/>
      <c r="RW59" s="10"/>
      <c r="RX59" s="10"/>
      <c r="RY59" s="10"/>
      <c r="RZ59" s="10"/>
      <c r="SA59" s="10"/>
      <c r="SB59" s="10"/>
      <c r="SC59" s="10"/>
      <c r="SD59" s="10"/>
      <c r="SE59" s="10"/>
      <c r="SF59" s="10"/>
      <c r="SG59" s="10"/>
      <c r="SH59" s="10"/>
      <c r="SI59" s="10"/>
      <c r="SJ59" s="10"/>
      <c r="SK59" s="10"/>
      <c r="SL59" s="10"/>
      <c r="SM59" s="10"/>
      <c r="SN59" s="10"/>
      <c r="SO59" s="10"/>
      <c r="SP59" s="10"/>
      <c r="SQ59" s="10"/>
      <c r="SR59" s="10"/>
      <c r="SS59" s="10"/>
      <c r="ST59" s="10"/>
      <c r="SU59" s="10"/>
      <c r="SV59" s="10"/>
      <c r="SW59" s="10"/>
      <c r="SX59" s="10"/>
      <c r="SY59" s="10"/>
      <c r="SZ59" s="10"/>
      <c r="TA59" s="10"/>
      <c r="TB59" s="10"/>
      <c r="TC59" s="10"/>
      <c r="TD59" s="10"/>
      <c r="TE59" s="10"/>
      <c r="TF59" s="10"/>
      <c r="TG59" s="10"/>
      <c r="TH59" s="10"/>
      <c r="TI59" s="10"/>
      <c r="TJ59" s="10"/>
      <c r="TK59" s="10"/>
      <c r="TL59" s="10"/>
      <c r="TM59" s="10"/>
      <c r="TN59" s="10"/>
      <c r="TO59" s="10"/>
      <c r="TP59" s="10"/>
      <c r="TQ59" s="10"/>
      <c r="TR59" s="10"/>
      <c r="TS59" s="10"/>
      <c r="TT59" s="10"/>
      <c r="TU59" s="10"/>
      <c r="TV59" s="10"/>
      <c r="TW59" s="10"/>
      <c r="TX59" s="10"/>
      <c r="TY59" s="10"/>
      <c r="TZ59" s="10"/>
      <c r="UA59" s="10"/>
      <c r="UB59" s="10"/>
      <c r="UC59" s="10"/>
      <c r="UD59" s="10"/>
      <c r="UE59" s="10"/>
      <c r="UF59" s="10"/>
      <c r="UG59" s="10"/>
      <c r="UH59" s="10"/>
      <c r="UI59" s="10"/>
      <c r="UJ59" s="10"/>
      <c r="UK59" s="10"/>
      <c r="UL59" s="10"/>
      <c r="UM59" s="10"/>
      <c r="UN59" s="10"/>
      <c r="UO59" s="10"/>
      <c r="UP59" s="10"/>
      <c r="UQ59" s="10"/>
      <c r="UR59" s="10"/>
      <c r="US59" s="10"/>
      <c r="UT59" s="10"/>
      <c r="UU59" s="10"/>
      <c r="UV59" s="10"/>
      <c r="UW59" s="10"/>
      <c r="UX59" s="10"/>
      <c r="UY59" s="10"/>
      <c r="UZ59" s="10"/>
      <c r="VA59" s="10"/>
      <c r="VB59" s="10"/>
      <c r="VC59" s="10"/>
      <c r="VD59" s="10"/>
      <c r="VE59" s="10"/>
      <c r="VF59" s="10"/>
      <c r="VG59" s="10"/>
      <c r="VH59" s="10"/>
      <c r="VI59" s="10"/>
      <c r="VJ59" s="10"/>
      <c r="VK59" s="10"/>
      <c r="VL59" s="10"/>
      <c r="VM59" s="10"/>
      <c r="VN59" s="10"/>
      <c r="VO59" s="10"/>
      <c r="VP59" s="10"/>
      <c r="VQ59" s="10"/>
      <c r="VR59" s="10"/>
      <c r="VS59" s="10"/>
      <c r="VT59" s="10"/>
      <c r="VU59" s="10"/>
      <c r="VV59" s="10"/>
      <c r="VW59" s="10"/>
      <c r="VX59" s="10"/>
      <c r="VY59" s="10"/>
      <c r="VZ59" s="10"/>
      <c r="WA59" s="10"/>
      <c r="WB59" s="10"/>
      <c r="WC59" s="10"/>
      <c r="WD59" s="10"/>
      <c r="WE59" s="10"/>
      <c r="WF59" s="10"/>
      <c r="WG59" s="10"/>
      <c r="WH59" s="10"/>
      <c r="WI59" s="10"/>
      <c r="WJ59" s="10"/>
      <c r="WK59" s="10"/>
      <c r="WL59" s="10"/>
      <c r="WM59" s="10"/>
      <c r="WN59" s="10"/>
      <c r="WO59" s="10"/>
      <c r="WP59" s="10"/>
      <c r="WQ59" s="10"/>
      <c r="WR59" s="10"/>
      <c r="WS59" s="10"/>
      <c r="WT59" s="10"/>
      <c r="WU59" s="10"/>
      <c r="WV59" s="10"/>
      <c r="WW59" s="10"/>
      <c r="WX59" s="10"/>
      <c r="WY59" s="10"/>
      <c r="WZ59" s="10"/>
      <c r="XA59" s="10"/>
      <c r="XB59" s="10"/>
      <c r="XC59" s="10"/>
      <c r="XD59" s="10"/>
      <c r="XE59" s="10"/>
      <c r="XF59" s="10"/>
      <c r="XG59" s="10"/>
      <c r="XH59" s="10"/>
      <c r="XI59" s="10"/>
      <c r="XJ59" s="10"/>
      <c r="XK59" s="10"/>
      <c r="XL59" s="10"/>
      <c r="XM59" s="10"/>
      <c r="XN59" s="10"/>
      <c r="XO59" s="10"/>
      <c r="XP59" s="10"/>
      <c r="XQ59" s="10"/>
      <c r="XR59" s="10"/>
      <c r="XS59" s="10"/>
      <c r="XT59" s="10"/>
      <c r="XU59" s="10"/>
      <c r="XV59" s="10"/>
      <c r="XW59" s="10"/>
      <c r="XX59" s="10"/>
      <c r="XY59" s="10"/>
      <c r="XZ59" s="10"/>
      <c r="YA59" s="10"/>
      <c r="YB59" s="10"/>
      <c r="YC59" s="10"/>
      <c r="YD59" s="10"/>
      <c r="YE59" s="10"/>
      <c r="YF59" s="10"/>
      <c r="YG59" s="10"/>
      <c r="YH59" s="10"/>
      <c r="YI59" s="10"/>
      <c r="YJ59" s="10"/>
      <c r="YK59" s="10"/>
      <c r="YL59" s="10"/>
      <c r="YM59" s="10"/>
      <c r="YN59" s="10"/>
      <c r="YO59" s="10"/>
      <c r="YP59" s="10"/>
      <c r="YQ59" s="10"/>
      <c r="YR59" s="10"/>
      <c r="YS59" s="10"/>
      <c r="YT59" s="10"/>
      <c r="YU59" s="10"/>
      <c r="YV59" s="10"/>
      <c r="YW59" s="10"/>
      <c r="YX59" s="10"/>
      <c r="YY59" s="10"/>
      <c r="YZ59" s="10"/>
      <c r="ZA59" s="10"/>
      <c r="ZB59" s="10"/>
      <c r="ZC59" s="10"/>
      <c r="ZD59" s="10"/>
      <c r="ZE59" s="10"/>
      <c r="ZF59" s="10"/>
      <c r="ZG59" s="10"/>
      <c r="ZH59" s="10"/>
      <c r="ZI59" s="10"/>
      <c r="ZJ59" s="10"/>
      <c r="ZK59" s="10"/>
      <c r="ZL59" s="10"/>
      <c r="ZM59" s="10"/>
      <c r="ZN59" s="10"/>
      <c r="ZO59" s="10"/>
      <c r="ZP59" s="10"/>
      <c r="ZQ59" s="10"/>
      <c r="ZR59" s="10"/>
      <c r="ZS59" s="10"/>
      <c r="ZT59" s="10"/>
      <c r="ZU59" s="10"/>
      <c r="ZV59" s="10"/>
      <c r="ZW59" s="10"/>
      <c r="ZX59" s="10"/>
      <c r="ZY59" s="10"/>
      <c r="ZZ59" s="10"/>
      <c r="AAA59" s="10"/>
      <c r="AAB59" s="10"/>
      <c r="AAC59" s="10"/>
      <c r="AAD59" s="10"/>
      <c r="AAE59" s="10"/>
      <c r="AAF59" s="10"/>
      <c r="AAG59" s="10"/>
      <c r="AAH59" s="10"/>
      <c r="AAI59" s="10"/>
      <c r="AAJ59" s="10"/>
      <c r="AAK59" s="10"/>
      <c r="AAL59" s="10"/>
      <c r="AAM59" s="10"/>
      <c r="AAN59" s="10"/>
      <c r="AAO59" s="10"/>
      <c r="AAP59" s="10"/>
      <c r="AAQ59" s="10"/>
      <c r="AAR59" s="10"/>
      <c r="AAS59" s="10"/>
      <c r="AAT59" s="10"/>
      <c r="AAU59" s="10"/>
      <c r="AAV59" s="10"/>
      <c r="AAW59" s="10"/>
      <c r="AAX59" s="10"/>
      <c r="AAY59" s="10"/>
      <c r="AAZ59" s="10"/>
      <c r="ABA59" s="10"/>
      <c r="ABB59" s="10"/>
      <c r="ABC59" s="10"/>
      <c r="ABD59" s="10"/>
      <c r="ABE59" s="10"/>
      <c r="ABF59" s="10"/>
      <c r="ABG59" s="10"/>
      <c r="ABH59" s="10"/>
      <c r="ABI59" s="10"/>
      <c r="ABJ59" s="10"/>
      <c r="ABK59" s="10"/>
      <c r="ABL59" s="10"/>
      <c r="ABM59" s="10"/>
      <c r="ABN59" s="10"/>
      <c r="ABO59" s="10"/>
      <c r="ABP59" s="10"/>
      <c r="ABQ59" s="10"/>
      <c r="ABR59" s="10"/>
      <c r="ABS59" s="10"/>
      <c r="ABT59" s="10"/>
      <c r="ABU59" s="10"/>
      <c r="ABV59" s="10"/>
      <c r="ABW59" s="10"/>
      <c r="ABX59" s="10"/>
      <c r="ABY59" s="10"/>
      <c r="ABZ59" s="10"/>
      <c r="ACA59" s="10"/>
      <c r="ACB59" s="10"/>
      <c r="ACC59" s="10"/>
      <c r="ACD59" s="10"/>
      <c r="ACE59" s="10"/>
      <c r="ACF59" s="10"/>
      <c r="ACG59" s="10"/>
      <c r="ACH59" s="10"/>
      <c r="ACI59" s="10"/>
      <c r="ACJ59" s="10"/>
      <c r="ACK59" s="10"/>
      <c r="ACL59" s="10"/>
      <c r="ACM59" s="10"/>
      <c r="ACN59" s="10"/>
      <c r="ACO59" s="10"/>
      <c r="ACP59" s="10"/>
      <c r="ACQ59" s="10"/>
      <c r="ACR59" s="10"/>
      <c r="ACS59" s="10"/>
      <c r="ACT59" s="10"/>
      <c r="ACU59" s="10"/>
      <c r="ACV59" s="10"/>
      <c r="ACW59" s="10"/>
      <c r="ACX59" s="10"/>
      <c r="ACY59" s="10"/>
      <c r="ACZ59" s="10"/>
      <c r="ADA59" s="10"/>
      <c r="ADB59" s="10"/>
      <c r="ADC59" s="10"/>
      <c r="ADD59" s="10"/>
      <c r="ADE59" s="10"/>
      <c r="ADF59" s="10"/>
      <c r="ADG59" s="10"/>
      <c r="ADH59" s="10"/>
      <c r="ADI59" s="10"/>
      <c r="ADJ59" s="10"/>
      <c r="ADK59" s="10"/>
      <c r="ADL59" s="10"/>
      <c r="ADM59" s="10"/>
      <c r="ADN59" s="10"/>
      <c r="ADO59" s="10"/>
      <c r="ADP59" s="10"/>
      <c r="ADQ59" s="10"/>
      <c r="ADR59" s="10"/>
      <c r="ADS59" s="10"/>
      <c r="ADT59" s="10"/>
      <c r="ADU59" s="10"/>
      <c r="ADV59" s="10"/>
      <c r="ADW59" s="10"/>
      <c r="ADX59" s="10"/>
      <c r="ADY59" s="10"/>
      <c r="ADZ59" s="10"/>
      <c r="AEA59" s="10"/>
      <c r="AEB59" s="10"/>
      <c r="AEC59" s="10"/>
      <c r="AED59" s="10"/>
    </row>
    <row r="60" spans="1:810" s="88" customFormat="1" x14ac:dyDescent="0.3">
      <c r="A60" s="34"/>
      <c r="B60" s="51">
        <v>2</v>
      </c>
      <c r="C60" s="78" t="s">
        <v>227</v>
      </c>
      <c r="D60" s="87" t="s">
        <v>57</v>
      </c>
      <c r="E60" s="79"/>
      <c r="F60" s="79"/>
      <c r="G60" s="79"/>
      <c r="H60" s="80"/>
      <c r="I60" s="79">
        <v>1</v>
      </c>
      <c r="J60" s="79" t="s">
        <v>32</v>
      </c>
      <c r="K60" s="79" t="s">
        <v>49</v>
      </c>
      <c r="L60" s="81" t="s">
        <v>44</v>
      </c>
      <c r="M60" s="82">
        <v>2001</v>
      </c>
      <c r="N60" s="83">
        <v>37064</v>
      </c>
      <c r="O60" s="80"/>
      <c r="P60" s="84">
        <v>8</v>
      </c>
      <c r="Q60" s="84">
        <v>2</v>
      </c>
      <c r="R60" s="85" t="s">
        <v>38</v>
      </c>
      <c r="S60" s="86" t="s">
        <v>228</v>
      </c>
      <c r="T60" s="45" t="s">
        <v>166</v>
      </c>
      <c r="U60" s="46" t="str">
        <f t="shared" si="0"/>
        <v>Fe</v>
      </c>
      <c r="V60" s="45"/>
      <c r="W60" s="45"/>
      <c r="X60" s="45"/>
      <c r="Y60" s="45"/>
      <c r="Z60" s="45"/>
      <c r="AA60" s="45"/>
      <c r="AB60" s="45"/>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c r="PR60" s="10"/>
      <c r="PS60" s="10"/>
      <c r="PT60" s="10"/>
      <c r="PU60" s="10"/>
      <c r="PV60" s="10"/>
      <c r="PW60" s="10"/>
      <c r="PX60" s="10"/>
      <c r="PY60" s="10"/>
      <c r="PZ60" s="10"/>
      <c r="QA60" s="10"/>
      <c r="QB60" s="10"/>
      <c r="QC60" s="10"/>
      <c r="QD60" s="10"/>
      <c r="QE60" s="10"/>
      <c r="QF60" s="10"/>
      <c r="QG60" s="10"/>
      <c r="QH60" s="10"/>
      <c r="QI60" s="10"/>
      <c r="QJ60" s="10"/>
      <c r="QK60" s="10"/>
      <c r="QL60" s="10"/>
      <c r="QM60" s="10"/>
      <c r="QN60" s="10"/>
      <c r="QO60" s="10"/>
      <c r="QP60" s="10"/>
      <c r="QQ60" s="10"/>
      <c r="QR60" s="10"/>
      <c r="QS60" s="10"/>
      <c r="QT60" s="10"/>
      <c r="QU60" s="10"/>
      <c r="QV60" s="10"/>
      <c r="QW60" s="10"/>
      <c r="QX60" s="10"/>
      <c r="QY60" s="10"/>
      <c r="QZ60" s="10"/>
      <c r="RA60" s="10"/>
      <c r="RB60" s="10"/>
      <c r="RC60" s="10"/>
      <c r="RD60" s="10"/>
      <c r="RE60" s="10"/>
      <c r="RF60" s="10"/>
      <c r="RG60" s="10"/>
      <c r="RH60" s="10"/>
      <c r="RI60" s="10"/>
      <c r="RJ60" s="10"/>
      <c r="RK60" s="10"/>
      <c r="RL60" s="10"/>
      <c r="RM60" s="10"/>
      <c r="RN60" s="10"/>
      <c r="RO60" s="10"/>
      <c r="RP60" s="10"/>
      <c r="RQ60" s="10"/>
      <c r="RR60" s="10"/>
      <c r="RS60" s="10"/>
      <c r="RT60" s="10"/>
      <c r="RU60" s="10"/>
      <c r="RV60" s="10"/>
      <c r="RW60" s="10"/>
      <c r="RX60" s="10"/>
      <c r="RY60" s="10"/>
      <c r="RZ60" s="10"/>
      <c r="SA60" s="10"/>
      <c r="SB60" s="10"/>
      <c r="SC60" s="10"/>
      <c r="SD60" s="10"/>
      <c r="SE60" s="10"/>
      <c r="SF60" s="10"/>
      <c r="SG60" s="10"/>
      <c r="SH60" s="10"/>
      <c r="SI60" s="10"/>
      <c r="SJ60" s="10"/>
      <c r="SK60" s="10"/>
      <c r="SL60" s="10"/>
      <c r="SM60" s="10"/>
      <c r="SN60" s="10"/>
      <c r="SO60" s="10"/>
      <c r="SP60" s="10"/>
      <c r="SQ60" s="10"/>
      <c r="SR60" s="10"/>
      <c r="SS60" s="10"/>
      <c r="ST60" s="10"/>
      <c r="SU60" s="10"/>
      <c r="SV60" s="10"/>
      <c r="SW60" s="10"/>
      <c r="SX60" s="10"/>
      <c r="SY60" s="10"/>
      <c r="SZ60" s="10"/>
      <c r="TA60" s="10"/>
      <c r="TB60" s="10"/>
      <c r="TC60" s="10"/>
      <c r="TD60" s="10"/>
      <c r="TE60" s="10"/>
      <c r="TF60" s="10"/>
      <c r="TG60" s="10"/>
      <c r="TH60" s="10"/>
      <c r="TI60" s="10"/>
      <c r="TJ60" s="10"/>
      <c r="TK60" s="10"/>
      <c r="TL60" s="10"/>
      <c r="TM60" s="10"/>
      <c r="TN60" s="10"/>
      <c r="TO60" s="10"/>
      <c r="TP60" s="10"/>
      <c r="TQ60" s="10"/>
      <c r="TR60" s="10"/>
      <c r="TS60" s="10"/>
      <c r="TT60" s="10"/>
      <c r="TU60" s="10"/>
      <c r="TV60" s="10"/>
      <c r="TW60" s="10"/>
      <c r="TX60" s="10"/>
      <c r="TY60" s="10"/>
      <c r="TZ60" s="10"/>
      <c r="UA60" s="10"/>
      <c r="UB60" s="10"/>
      <c r="UC60" s="10"/>
      <c r="UD60" s="10"/>
      <c r="UE60" s="10"/>
      <c r="UF60" s="10"/>
      <c r="UG60" s="10"/>
      <c r="UH60" s="10"/>
      <c r="UI60" s="10"/>
      <c r="UJ60" s="10"/>
      <c r="UK60" s="10"/>
      <c r="UL60" s="10"/>
      <c r="UM60" s="10"/>
      <c r="UN60" s="10"/>
      <c r="UO60" s="10"/>
      <c r="UP60" s="10"/>
      <c r="UQ60" s="10"/>
      <c r="UR60" s="10"/>
      <c r="US60" s="10"/>
      <c r="UT60" s="10"/>
      <c r="UU60" s="10"/>
      <c r="UV60" s="10"/>
      <c r="UW60" s="10"/>
      <c r="UX60" s="10"/>
      <c r="UY60" s="10"/>
      <c r="UZ60" s="10"/>
      <c r="VA60" s="10"/>
      <c r="VB60" s="10"/>
      <c r="VC60" s="10"/>
      <c r="VD60" s="10"/>
      <c r="VE60" s="10"/>
      <c r="VF60" s="10"/>
      <c r="VG60" s="10"/>
      <c r="VH60" s="10"/>
      <c r="VI60" s="10"/>
      <c r="VJ60" s="10"/>
      <c r="VK60" s="10"/>
      <c r="VL60" s="10"/>
      <c r="VM60" s="10"/>
      <c r="VN60" s="10"/>
      <c r="VO60" s="10"/>
      <c r="VP60" s="10"/>
      <c r="VQ60" s="10"/>
      <c r="VR60" s="10"/>
      <c r="VS60" s="10"/>
      <c r="VT60" s="10"/>
      <c r="VU60" s="10"/>
      <c r="VV60" s="10"/>
      <c r="VW60" s="10"/>
      <c r="VX60" s="10"/>
      <c r="VY60" s="10"/>
      <c r="VZ60" s="10"/>
      <c r="WA60" s="10"/>
      <c r="WB60" s="10"/>
      <c r="WC60" s="10"/>
      <c r="WD60" s="10"/>
      <c r="WE60" s="10"/>
      <c r="WF60" s="10"/>
      <c r="WG60" s="10"/>
      <c r="WH60" s="10"/>
      <c r="WI60" s="10"/>
      <c r="WJ60" s="10"/>
      <c r="WK60" s="10"/>
      <c r="WL60" s="10"/>
      <c r="WM60" s="10"/>
      <c r="WN60" s="10"/>
      <c r="WO60" s="10"/>
      <c r="WP60" s="10"/>
      <c r="WQ60" s="10"/>
      <c r="WR60" s="10"/>
      <c r="WS60" s="10"/>
      <c r="WT60" s="10"/>
      <c r="WU60" s="10"/>
      <c r="WV60" s="10"/>
      <c r="WW60" s="10"/>
      <c r="WX60" s="10"/>
      <c r="WY60" s="10"/>
      <c r="WZ60" s="10"/>
      <c r="XA60" s="10"/>
      <c r="XB60" s="10"/>
      <c r="XC60" s="10"/>
      <c r="XD60" s="10"/>
      <c r="XE60" s="10"/>
      <c r="XF60" s="10"/>
      <c r="XG60" s="10"/>
      <c r="XH60" s="10"/>
      <c r="XI60" s="10"/>
      <c r="XJ60" s="10"/>
      <c r="XK60" s="10"/>
      <c r="XL60" s="10"/>
      <c r="XM60" s="10"/>
      <c r="XN60" s="10"/>
      <c r="XO60" s="10"/>
      <c r="XP60" s="10"/>
      <c r="XQ60" s="10"/>
      <c r="XR60" s="10"/>
      <c r="XS60" s="10"/>
      <c r="XT60" s="10"/>
      <c r="XU60" s="10"/>
      <c r="XV60" s="10"/>
      <c r="XW60" s="10"/>
      <c r="XX60" s="10"/>
      <c r="XY60" s="10"/>
      <c r="XZ60" s="10"/>
      <c r="YA60" s="10"/>
      <c r="YB60" s="10"/>
      <c r="YC60" s="10"/>
      <c r="YD60" s="10"/>
      <c r="YE60" s="10"/>
      <c r="YF60" s="10"/>
      <c r="YG60" s="10"/>
      <c r="YH60" s="10"/>
      <c r="YI60" s="10"/>
      <c r="YJ60" s="10"/>
      <c r="YK60" s="10"/>
      <c r="YL60" s="10"/>
      <c r="YM60" s="10"/>
      <c r="YN60" s="10"/>
      <c r="YO60" s="10"/>
      <c r="YP60" s="10"/>
      <c r="YQ60" s="10"/>
      <c r="YR60" s="10"/>
      <c r="YS60" s="10"/>
      <c r="YT60" s="10"/>
      <c r="YU60" s="10"/>
      <c r="YV60" s="10"/>
      <c r="YW60" s="10"/>
      <c r="YX60" s="10"/>
      <c r="YY60" s="10"/>
      <c r="YZ60" s="10"/>
      <c r="ZA60" s="10"/>
      <c r="ZB60" s="10"/>
      <c r="ZC60" s="10"/>
      <c r="ZD60" s="10"/>
      <c r="ZE60" s="10"/>
      <c r="ZF60" s="10"/>
      <c r="ZG60" s="10"/>
      <c r="ZH60" s="10"/>
      <c r="ZI60" s="10"/>
      <c r="ZJ60" s="10"/>
      <c r="ZK60" s="10"/>
      <c r="ZL60" s="10"/>
      <c r="ZM60" s="10"/>
      <c r="ZN60" s="10"/>
      <c r="ZO60" s="10"/>
      <c r="ZP60" s="10"/>
      <c r="ZQ60" s="10"/>
      <c r="ZR60" s="10"/>
      <c r="ZS60" s="10"/>
      <c r="ZT60" s="10"/>
      <c r="ZU60" s="10"/>
      <c r="ZV60" s="10"/>
      <c r="ZW60" s="10"/>
      <c r="ZX60" s="10"/>
      <c r="ZY60" s="10"/>
      <c r="ZZ60" s="10"/>
      <c r="AAA60" s="10"/>
      <c r="AAB60" s="10"/>
      <c r="AAC60" s="10"/>
      <c r="AAD60" s="10"/>
      <c r="AAE60" s="10"/>
      <c r="AAF60" s="10"/>
      <c r="AAG60" s="10"/>
      <c r="AAH60" s="10"/>
      <c r="AAI60" s="10"/>
      <c r="AAJ60" s="10"/>
      <c r="AAK60" s="10"/>
      <c r="AAL60" s="10"/>
      <c r="AAM60" s="10"/>
      <c r="AAN60" s="10"/>
      <c r="AAO60" s="10"/>
      <c r="AAP60" s="10"/>
      <c r="AAQ60" s="10"/>
      <c r="AAR60" s="10"/>
      <c r="AAS60" s="10"/>
      <c r="AAT60" s="10"/>
      <c r="AAU60" s="10"/>
      <c r="AAV60" s="10"/>
      <c r="AAW60" s="10"/>
      <c r="AAX60" s="10"/>
      <c r="AAY60" s="10"/>
      <c r="AAZ60" s="10"/>
      <c r="ABA60" s="10"/>
      <c r="ABB60" s="10"/>
      <c r="ABC60" s="10"/>
      <c r="ABD60" s="10"/>
      <c r="ABE60" s="10"/>
      <c r="ABF60" s="10"/>
      <c r="ABG60" s="10"/>
      <c r="ABH60" s="10"/>
      <c r="ABI60" s="10"/>
      <c r="ABJ60" s="10"/>
      <c r="ABK60" s="10"/>
      <c r="ABL60" s="10"/>
      <c r="ABM60" s="10"/>
      <c r="ABN60" s="10"/>
      <c r="ABO60" s="10"/>
      <c r="ABP60" s="10"/>
      <c r="ABQ60" s="10"/>
      <c r="ABR60" s="10"/>
      <c r="ABS60" s="10"/>
      <c r="ABT60" s="10"/>
      <c r="ABU60" s="10"/>
      <c r="ABV60" s="10"/>
      <c r="ABW60" s="10"/>
      <c r="ABX60" s="10"/>
      <c r="ABY60" s="10"/>
      <c r="ABZ60" s="10"/>
      <c r="ACA60" s="10"/>
      <c r="ACB60" s="10"/>
      <c r="ACC60" s="10"/>
      <c r="ACD60" s="10"/>
      <c r="ACE60" s="10"/>
      <c r="ACF60" s="10"/>
      <c r="ACG60" s="10"/>
      <c r="ACH60" s="10"/>
      <c r="ACI60" s="10"/>
      <c r="ACJ60" s="10"/>
      <c r="ACK60" s="10"/>
      <c r="ACL60" s="10"/>
      <c r="ACM60" s="10"/>
      <c r="ACN60" s="10"/>
      <c r="ACO60" s="10"/>
      <c r="ACP60" s="10"/>
      <c r="ACQ60" s="10"/>
      <c r="ACR60" s="10"/>
      <c r="ACS60" s="10"/>
      <c r="ACT60" s="10"/>
      <c r="ACU60" s="10"/>
      <c r="ACV60" s="10"/>
      <c r="ACW60" s="10"/>
      <c r="ACX60" s="10"/>
      <c r="ACY60" s="10"/>
      <c r="ACZ60" s="10"/>
      <c r="ADA60" s="10"/>
      <c r="ADB60" s="10"/>
      <c r="ADC60" s="10"/>
      <c r="ADD60" s="10"/>
      <c r="ADE60" s="10"/>
      <c r="ADF60" s="10"/>
      <c r="ADG60" s="10"/>
      <c r="ADH60" s="10"/>
      <c r="ADI60" s="10"/>
      <c r="ADJ60" s="10"/>
      <c r="ADK60" s="10"/>
      <c r="ADL60" s="10"/>
      <c r="ADM60" s="10"/>
      <c r="ADN60" s="10"/>
      <c r="ADO60" s="10"/>
      <c r="ADP60" s="10"/>
      <c r="ADQ60" s="10"/>
      <c r="ADR60" s="10"/>
      <c r="ADS60" s="10"/>
      <c r="ADT60" s="10"/>
      <c r="ADU60" s="10"/>
      <c r="ADV60" s="10"/>
      <c r="ADW60" s="10"/>
      <c r="ADX60" s="10"/>
      <c r="ADY60" s="10"/>
      <c r="ADZ60" s="10"/>
      <c r="AEA60" s="10"/>
      <c r="AEB60" s="10"/>
      <c r="AEC60" s="10"/>
      <c r="AED60" s="10"/>
    </row>
    <row r="61" spans="1:810" s="88" customFormat="1" x14ac:dyDescent="0.3">
      <c r="A61" s="52"/>
      <c r="B61" s="51">
        <v>1</v>
      </c>
      <c r="C61" s="78" t="s">
        <v>229</v>
      </c>
      <c r="D61" s="87" t="s">
        <v>133</v>
      </c>
      <c r="E61" s="79"/>
      <c r="F61" s="79"/>
      <c r="G61" s="79"/>
      <c r="H61" s="80"/>
      <c r="I61" s="79">
        <v>1</v>
      </c>
      <c r="J61" s="79" t="s">
        <v>32</v>
      </c>
      <c r="K61" s="79" t="s">
        <v>49</v>
      </c>
      <c r="L61" s="105"/>
      <c r="M61" s="82">
        <v>2000</v>
      </c>
      <c r="N61" s="83">
        <v>36817</v>
      </c>
      <c r="O61" s="80"/>
      <c r="P61" s="84"/>
      <c r="Q61" s="84">
        <v>28</v>
      </c>
      <c r="R61" s="85" t="s">
        <v>230</v>
      </c>
      <c r="S61" s="86" t="s">
        <v>231</v>
      </c>
      <c r="T61" s="45"/>
      <c r="U61" s="46" t="str">
        <f t="shared" si="0"/>
        <v>Sn</v>
      </c>
      <c r="V61" s="45"/>
      <c r="W61" s="45"/>
      <c r="X61" s="45"/>
      <c r="Y61" s="45"/>
      <c r="Z61" s="45"/>
      <c r="AA61" s="45"/>
      <c r="AB61" s="45" t="s">
        <v>232</v>
      </c>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10"/>
      <c r="KB61" s="10"/>
      <c r="KC61" s="10"/>
      <c r="KD61" s="10"/>
      <c r="KE61" s="10"/>
      <c r="KF61" s="10"/>
      <c r="KG61" s="10"/>
      <c r="KH61" s="10"/>
      <c r="KI61" s="10"/>
      <c r="KJ61" s="10"/>
      <c r="KK61" s="10"/>
      <c r="KL61" s="10"/>
      <c r="KM61" s="10"/>
      <c r="KN61" s="10"/>
      <c r="KO61" s="10"/>
      <c r="KP61" s="10"/>
      <c r="KQ61" s="10"/>
      <c r="KR61" s="10"/>
      <c r="KS61" s="10"/>
      <c r="KT61" s="10"/>
      <c r="KU61" s="10"/>
      <c r="KV61" s="10"/>
      <c r="KW61" s="10"/>
      <c r="KX61" s="10"/>
      <c r="KY61" s="10"/>
      <c r="KZ61" s="10"/>
      <c r="LA61" s="10"/>
      <c r="LB61" s="10"/>
      <c r="LC61" s="10"/>
      <c r="LD61" s="10"/>
      <c r="LE61" s="10"/>
      <c r="LF61" s="10"/>
      <c r="LG61" s="10"/>
      <c r="LH61" s="10"/>
      <c r="LI61" s="10"/>
      <c r="LJ61" s="10"/>
      <c r="LK61" s="10"/>
      <c r="LL61" s="10"/>
      <c r="LM61" s="10"/>
      <c r="LN61" s="10"/>
      <c r="LO61" s="10"/>
      <c r="LP61" s="10"/>
      <c r="LQ61" s="10"/>
      <c r="LR61" s="10"/>
      <c r="LS61" s="10"/>
      <c r="LT61" s="10"/>
      <c r="LU61" s="10"/>
      <c r="LV61" s="10"/>
      <c r="LW61" s="10"/>
      <c r="LX61" s="10"/>
      <c r="LY61" s="10"/>
      <c r="LZ61" s="10"/>
      <c r="MA61" s="10"/>
      <c r="MB61" s="10"/>
      <c r="MC61" s="10"/>
      <c r="MD61" s="10"/>
      <c r="ME61" s="10"/>
      <c r="MF61" s="10"/>
      <c r="MG61" s="10"/>
      <c r="MH61" s="10"/>
      <c r="MI61" s="10"/>
      <c r="MJ61" s="10"/>
      <c r="MK61" s="10"/>
      <c r="ML61" s="10"/>
      <c r="MM61" s="10"/>
      <c r="MN61" s="10"/>
      <c r="MO61" s="10"/>
      <c r="MP61" s="10"/>
      <c r="MQ61" s="10"/>
      <c r="MR61" s="10"/>
      <c r="MS61" s="10"/>
      <c r="MT61" s="10"/>
      <c r="MU61" s="10"/>
      <c r="MV61" s="10"/>
      <c r="MW61" s="10"/>
      <c r="MX61" s="10"/>
      <c r="MY61" s="10"/>
      <c r="MZ61" s="10"/>
      <c r="NA61" s="10"/>
      <c r="NB61" s="10"/>
      <c r="NC61" s="10"/>
      <c r="ND61" s="10"/>
      <c r="NE61" s="10"/>
      <c r="NF61" s="10"/>
      <c r="NG61" s="10"/>
      <c r="NH61" s="10"/>
      <c r="NI61" s="10"/>
      <c r="NJ61" s="10"/>
      <c r="NK61" s="10"/>
      <c r="NL61" s="10"/>
      <c r="NM61" s="10"/>
      <c r="NN61" s="10"/>
      <c r="NO61" s="10"/>
      <c r="NP61" s="10"/>
      <c r="NQ61" s="10"/>
      <c r="NR61" s="10"/>
      <c r="NS61" s="10"/>
      <c r="NT61" s="10"/>
      <c r="NU61" s="10"/>
      <c r="NV61" s="10"/>
      <c r="NW61" s="10"/>
      <c r="NX61" s="10"/>
      <c r="NY61" s="10"/>
      <c r="NZ61" s="10"/>
      <c r="OA61" s="10"/>
      <c r="OB61" s="10"/>
      <c r="OC61" s="10"/>
      <c r="OD61" s="10"/>
      <c r="OE61" s="10"/>
      <c r="OF61" s="10"/>
      <c r="OG61" s="10"/>
      <c r="OH61" s="10"/>
      <c r="OI61" s="10"/>
      <c r="OJ61" s="10"/>
      <c r="OK61" s="10"/>
      <c r="OL61" s="10"/>
      <c r="OM61" s="10"/>
      <c r="ON61" s="10"/>
      <c r="OO61" s="10"/>
      <c r="OP61" s="10"/>
      <c r="OQ61" s="10"/>
      <c r="OR61" s="10"/>
      <c r="OS61" s="10"/>
      <c r="OT61" s="10"/>
      <c r="OU61" s="10"/>
      <c r="OV61" s="10"/>
      <c r="OW61" s="10"/>
      <c r="OX61" s="10"/>
      <c r="OY61" s="10"/>
      <c r="OZ61" s="10"/>
      <c r="PA61" s="10"/>
      <c r="PB61" s="10"/>
      <c r="PC61" s="10"/>
      <c r="PD61" s="10"/>
      <c r="PE61" s="10"/>
      <c r="PF61" s="10"/>
      <c r="PG61" s="10"/>
      <c r="PH61" s="10"/>
      <c r="PI61" s="10"/>
      <c r="PJ61" s="10"/>
      <c r="PK61" s="10"/>
      <c r="PL61" s="10"/>
      <c r="PM61" s="10"/>
      <c r="PN61" s="10"/>
      <c r="PO61" s="10"/>
      <c r="PP61" s="10"/>
      <c r="PQ61" s="10"/>
      <c r="PR61" s="10"/>
      <c r="PS61" s="10"/>
      <c r="PT61" s="10"/>
      <c r="PU61" s="10"/>
      <c r="PV61" s="10"/>
      <c r="PW61" s="10"/>
      <c r="PX61" s="10"/>
      <c r="PY61" s="10"/>
      <c r="PZ61" s="10"/>
      <c r="QA61" s="10"/>
      <c r="QB61" s="10"/>
      <c r="QC61" s="10"/>
      <c r="QD61" s="10"/>
      <c r="QE61" s="10"/>
      <c r="QF61" s="10"/>
      <c r="QG61" s="10"/>
      <c r="QH61" s="10"/>
      <c r="QI61" s="10"/>
      <c r="QJ61" s="10"/>
      <c r="QK61" s="10"/>
      <c r="QL61" s="10"/>
      <c r="QM61" s="10"/>
      <c r="QN61" s="10"/>
      <c r="QO61" s="10"/>
      <c r="QP61" s="10"/>
      <c r="QQ61" s="10"/>
      <c r="QR61" s="10"/>
      <c r="QS61" s="10"/>
      <c r="QT61" s="10"/>
      <c r="QU61" s="10"/>
      <c r="QV61" s="10"/>
      <c r="QW61" s="10"/>
      <c r="QX61" s="10"/>
      <c r="QY61" s="10"/>
      <c r="QZ61" s="10"/>
      <c r="RA61" s="10"/>
      <c r="RB61" s="10"/>
      <c r="RC61" s="10"/>
      <c r="RD61" s="10"/>
      <c r="RE61" s="10"/>
      <c r="RF61" s="10"/>
      <c r="RG61" s="10"/>
      <c r="RH61" s="10"/>
      <c r="RI61" s="10"/>
      <c r="RJ61" s="10"/>
      <c r="RK61" s="10"/>
      <c r="RL61" s="10"/>
      <c r="RM61" s="10"/>
      <c r="RN61" s="10"/>
      <c r="RO61" s="10"/>
      <c r="RP61" s="10"/>
      <c r="RQ61" s="10"/>
      <c r="RR61" s="10"/>
      <c r="RS61" s="10"/>
      <c r="RT61" s="10"/>
      <c r="RU61" s="10"/>
      <c r="RV61" s="10"/>
      <c r="RW61" s="10"/>
      <c r="RX61" s="10"/>
      <c r="RY61" s="10"/>
      <c r="RZ61" s="10"/>
      <c r="SA61" s="10"/>
      <c r="SB61" s="10"/>
      <c r="SC61" s="10"/>
      <c r="SD61" s="10"/>
      <c r="SE61" s="10"/>
      <c r="SF61" s="10"/>
      <c r="SG61" s="10"/>
      <c r="SH61" s="10"/>
      <c r="SI61" s="10"/>
      <c r="SJ61" s="10"/>
      <c r="SK61" s="10"/>
      <c r="SL61" s="10"/>
      <c r="SM61" s="10"/>
      <c r="SN61" s="10"/>
      <c r="SO61" s="10"/>
      <c r="SP61" s="10"/>
      <c r="SQ61" s="10"/>
      <c r="SR61" s="10"/>
      <c r="SS61" s="10"/>
      <c r="ST61" s="10"/>
      <c r="SU61" s="10"/>
      <c r="SV61" s="10"/>
      <c r="SW61" s="10"/>
      <c r="SX61" s="10"/>
      <c r="SY61" s="10"/>
      <c r="SZ61" s="10"/>
      <c r="TA61" s="10"/>
      <c r="TB61" s="10"/>
      <c r="TC61" s="10"/>
      <c r="TD61" s="10"/>
      <c r="TE61" s="10"/>
      <c r="TF61" s="10"/>
      <c r="TG61" s="10"/>
      <c r="TH61" s="10"/>
      <c r="TI61" s="10"/>
      <c r="TJ61" s="10"/>
      <c r="TK61" s="10"/>
      <c r="TL61" s="10"/>
      <c r="TM61" s="10"/>
      <c r="TN61" s="10"/>
      <c r="TO61" s="10"/>
      <c r="TP61" s="10"/>
      <c r="TQ61" s="10"/>
      <c r="TR61" s="10"/>
      <c r="TS61" s="10"/>
      <c r="TT61" s="10"/>
      <c r="TU61" s="10"/>
      <c r="TV61" s="10"/>
      <c r="TW61" s="10"/>
      <c r="TX61" s="10"/>
      <c r="TY61" s="10"/>
      <c r="TZ61" s="10"/>
      <c r="UA61" s="10"/>
      <c r="UB61" s="10"/>
      <c r="UC61" s="10"/>
      <c r="UD61" s="10"/>
      <c r="UE61" s="10"/>
      <c r="UF61" s="10"/>
      <c r="UG61" s="10"/>
      <c r="UH61" s="10"/>
      <c r="UI61" s="10"/>
      <c r="UJ61" s="10"/>
      <c r="UK61" s="10"/>
      <c r="UL61" s="10"/>
      <c r="UM61" s="10"/>
      <c r="UN61" s="10"/>
      <c r="UO61" s="10"/>
      <c r="UP61" s="10"/>
      <c r="UQ61" s="10"/>
      <c r="UR61" s="10"/>
      <c r="US61" s="10"/>
      <c r="UT61" s="10"/>
      <c r="UU61" s="10"/>
      <c r="UV61" s="10"/>
      <c r="UW61" s="10"/>
      <c r="UX61" s="10"/>
      <c r="UY61" s="10"/>
      <c r="UZ61" s="10"/>
      <c r="VA61" s="10"/>
      <c r="VB61" s="10"/>
      <c r="VC61" s="10"/>
      <c r="VD61" s="10"/>
      <c r="VE61" s="10"/>
      <c r="VF61" s="10"/>
      <c r="VG61" s="10"/>
      <c r="VH61" s="10"/>
      <c r="VI61" s="10"/>
      <c r="VJ61" s="10"/>
      <c r="VK61" s="10"/>
      <c r="VL61" s="10"/>
      <c r="VM61" s="10"/>
      <c r="VN61" s="10"/>
      <c r="VO61" s="10"/>
      <c r="VP61" s="10"/>
      <c r="VQ61" s="10"/>
      <c r="VR61" s="10"/>
      <c r="VS61" s="10"/>
      <c r="VT61" s="10"/>
      <c r="VU61" s="10"/>
      <c r="VV61" s="10"/>
      <c r="VW61" s="10"/>
      <c r="VX61" s="10"/>
      <c r="VY61" s="10"/>
      <c r="VZ61" s="10"/>
      <c r="WA61" s="10"/>
      <c r="WB61" s="10"/>
      <c r="WC61" s="10"/>
      <c r="WD61" s="10"/>
      <c r="WE61" s="10"/>
      <c r="WF61" s="10"/>
      <c r="WG61" s="10"/>
      <c r="WH61" s="10"/>
      <c r="WI61" s="10"/>
      <c r="WJ61" s="10"/>
      <c r="WK61" s="10"/>
      <c r="WL61" s="10"/>
      <c r="WM61" s="10"/>
      <c r="WN61" s="10"/>
      <c r="WO61" s="10"/>
      <c r="WP61" s="10"/>
      <c r="WQ61" s="10"/>
      <c r="WR61" s="10"/>
      <c r="WS61" s="10"/>
      <c r="WT61" s="10"/>
      <c r="WU61" s="10"/>
      <c r="WV61" s="10"/>
      <c r="WW61" s="10"/>
      <c r="WX61" s="10"/>
      <c r="WY61" s="10"/>
      <c r="WZ61" s="10"/>
      <c r="XA61" s="10"/>
      <c r="XB61" s="10"/>
      <c r="XC61" s="10"/>
      <c r="XD61" s="10"/>
      <c r="XE61" s="10"/>
      <c r="XF61" s="10"/>
      <c r="XG61" s="10"/>
      <c r="XH61" s="10"/>
      <c r="XI61" s="10"/>
      <c r="XJ61" s="10"/>
      <c r="XK61" s="10"/>
      <c r="XL61" s="10"/>
      <c r="XM61" s="10"/>
      <c r="XN61" s="10"/>
      <c r="XO61" s="10"/>
      <c r="XP61" s="10"/>
      <c r="XQ61" s="10"/>
      <c r="XR61" s="10"/>
      <c r="XS61" s="10"/>
      <c r="XT61" s="10"/>
      <c r="XU61" s="10"/>
      <c r="XV61" s="10"/>
      <c r="XW61" s="10"/>
      <c r="XX61" s="10"/>
      <c r="XY61" s="10"/>
      <c r="XZ61" s="10"/>
      <c r="YA61" s="10"/>
      <c r="YB61" s="10"/>
      <c r="YC61" s="10"/>
      <c r="YD61" s="10"/>
      <c r="YE61" s="10"/>
      <c r="YF61" s="10"/>
      <c r="YG61" s="10"/>
      <c r="YH61" s="10"/>
      <c r="YI61" s="10"/>
      <c r="YJ61" s="10"/>
      <c r="YK61" s="10"/>
      <c r="YL61" s="10"/>
      <c r="YM61" s="10"/>
      <c r="YN61" s="10"/>
      <c r="YO61" s="10"/>
      <c r="YP61" s="10"/>
      <c r="YQ61" s="10"/>
      <c r="YR61" s="10"/>
      <c r="YS61" s="10"/>
      <c r="YT61" s="10"/>
      <c r="YU61" s="10"/>
      <c r="YV61" s="10"/>
      <c r="YW61" s="10"/>
      <c r="YX61" s="10"/>
      <c r="YY61" s="10"/>
      <c r="YZ61" s="10"/>
      <c r="ZA61" s="10"/>
      <c r="ZB61" s="10"/>
      <c r="ZC61" s="10"/>
      <c r="ZD61" s="10"/>
      <c r="ZE61" s="10"/>
      <c r="ZF61" s="10"/>
      <c r="ZG61" s="10"/>
      <c r="ZH61" s="10"/>
      <c r="ZI61" s="10"/>
      <c r="ZJ61" s="10"/>
      <c r="ZK61" s="10"/>
      <c r="ZL61" s="10"/>
      <c r="ZM61" s="10"/>
      <c r="ZN61" s="10"/>
      <c r="ZO61" s="10"/>
      <c r="ZP61" s="10"/>
      <c r="ZQ61" s="10"/>
      <c r="ZR61" s="10"/>
      <c r="ZS61" s="10"/>
      <c r="ZT61" s="10"/>
      <c r="ZU61" s="10"/>
      <c r="ZV61" s="10"/>
      <c r="ZW61" s="10"/>
      <c r="ZX61" s="10"/>
      <c r="ZY61" s="10"/>
      <c r="ZZ61" s="10"/>
      <c r="AAA61" s="10"/>
      <c r="AAB61" s="10"/>
      <c r="AAC61" s="10"/>
      <c r="AAD61" s="10"/>
      <c r="AAE61" s="10"/>
      <c r="AAF61" s="10"/>
      <c r="AAG61" s="10"/>
      <c r="AAH61" s="10"/>
      <c r="AAI61" s="10"/>
      <c r="AAJ61" s="10"/>
      <c r="AAK61" s="10"/>
      <c r="AAL61" s="10"/>
      <c r="AAM61" s="10"/>
      <c r="AAN61" s="10"/>
      <c r="AAO61" s="10"/>
      <c r="AAP61" s="10"/>
      <c r="AAQ61" s="10"/>
      <c r="AAR61" s="10"/>
      <c r="AAS61" s="10"/>
      <c r="AAT61" s="10"/>
      <c r="AAU61" s="10"/>
      <c r="AAV61" s="10"/>
      <c r="AAW61" s="10"/>
      <c r="AAX61" s="10"/>
      <c r="AAY61" s="10"/>
      <c r="AAZ61" s="10"/>
      <c r="ABA61" s="10"/>
      <c r="ABB61" s="10"/>
      <c r="ABC61" s="10"/>
      <c r="ABD61" s="10"/>
      <c r="ABE61" s="10"/>
      <c r="ABF61" s="10"/>
      <c r="ABG61" s="10"/>
      <c r="ABH61" s="10"/>
      <c r="ABI61" s="10"/>
      <c r="ABJ61" s="10"/>
      <c r="ABK61" s="10"/>
      <c r="ABL61" s="10"/>
      <c r="ABM61" s="10"/>
      <c r="ABN61" s="10"/>
      <c r="ABO61" s="10"/>
      <c r="ABP61" s="10"/>
      <c r="ABQ61" s="10"/>
      <c r="ABR61" s="10"/>
      <c r="ABS61" s="10"/>
      <c r="ABT61" s="10"/>
      <c r="ABU61" s="10"/>
      <c r="ABV61" s="10"/>
      <c r="ABW61" s="10"/>
      <c r="ABX61" s="10"/>
      <c r="ABY61" s="10"/>
      <c r="ABZ61" s="10"/>
      <c r="ACA61" s="10"/>
      <c r="ACB61" s="10"/>
      <c r="ACC61" s="10"/>
      <c r="ACD61" s="10"/>
      <c r="ACE61" s="10"/>
      <c r="ACF61" s="10"/>
      <c r="ACG61" s="10"/>
      <c r="ACH61" s="10"/>
      <c r="ACI61" s="10"/>
      <c r="ACJ61" s="10"/>
      <c r="ACK61" s="10"/>
      <c r="ACL61" s="10"/>
      <c r="ACM61" s="10"/>
      <c r="ACN61" s="10"/>
      <c r="ACO61" s="10"/>
      <c r="ACP61" s="10"/>
      <c r="ACQ61" s="10"/>
      <c r="ACR61" s="10"/>
      <c r="ACS61" s="10"/>
      <c r="ACT61" s="10"/>
      <c r="ACU61" s="10"/>
      <c r="ACV61" s="10"/>
      <c r="ACW61" s="10"/>
      <c r="ACX61" s="10"/>
      <c r="ACY61" s="10"/>
      <c r="ACZ61" s="10"/>
      <c r="ADA61" s="10"/>
      <c r="ADB61" s="10"/>
      <c r="ADC61" s="10"/>
      <c r="ADD61" s="10"/>
      <c r="ADE61" s="10"/>
      <c r="ADF61" s="10"/>
      <c r="ADG61" s="10"/>
      <c r="ADH61" s="10"/>
      <c r="ADI61" s="10"/>
      <c r="ADJ61" s="10"/>
      <c r="ADK61" s="10"/>
      <c r="ADL61" s="10"/>
      <c r="ADM61" s="10"/>
      <c r="ADN61" s="10"/>
      <c r="ADO61" s="10"/>
      <c r="ADP61" s="10"/>
      <c r="ADQ61" s="10"/>
      <c r="ADR61" s="10"/>
      <c r="ADS61" s="10"/>
      <c r="ADT61" s="10"/>
      <c r="ADU61" s="10"/>
      <c r="ADV61" s="10"/>
      <c r="ADW61" s="10"/>
      <c r="ADX61" s="10"/>
      <c r="ADY61" s="10"/>
      <c r="ADZ61" s="10"/>
      <c r="AEA61" s="10"/>
      <c r="AEB61" s="10"/>
      <c r="AEC61" s="10"/>
      <c r="AED61" s="10"/>
    </row>
    <row r="62" spans="1:810" s="88" customFormat="1" ht="36" customHeight="1" x14ac:dyDescent="0.3">
      <c r="A62" s="52"/>
      <c r="B62" s="51">
        <v>1</v>
      </c>
      <c r="C62" s="78" t="s">
        <v>233</v>
      </c>
      <c r="D62" s="87" t="s">
        <v>84</v>
      </c>
      <c r="E62" s="79"/>
      <c r="F62" s="79"/>
      <c r="G62" s="79"/>
      <c r="H62" s="80"/>
      <c r="I62" s="79">
        <v>1</v>
      </c>
      <c r="J62" s="79" t="s">
        <v>32</v>
      </c>
      <c r="K62" s="79" t="s">
        <v>49</v>
      </c>
      <c r="L62" s="105" t="s">
        <v>234</v>
      </c>
      <c r="M62" s="82">
        <v>2000</v>
      </c>
      <c r="N62" s="83">
        <v>36810</v>
      </c>
      <c r="O62" s="80">
        <v>1068500</v>
      </c>
      <c r="P62" s="84">
        <v>120</v>
      </c>
      <c r="Q62" s="84"/>
      <c r="R62" s="85" t="s">
        <v>235</v>
      </c>
      <c r="S62" s="86" t="s">
        <v>236</v>
      </c>
      <c r="T62" s="45"/>
      <c r="U62" s="46" t="str">
        <f t="shared" si="0"/>
        <v>Coal</v>
      </c>
      <c r="V62" s="45"/>
      <c r="W62" s="45"/>
      <c r="X62" s="45"/>
      <c r="Y62" s="45"/>
      <c r="Z62" s="45"/>
      <c r="AA62" s="45"/>
      <c r="AB62" s="45"/>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c r="PR62" s="10"/>
      <c r="PS62" s="10"/>
      <c r="PT62" s="10"/>
      <c r="PU62" s="10"/>
      <c r="PV62" s="10"/>
      <c r="PW62" s="10"/>
      <c r="PX62" s="10"/>
      <c r="PY62" s="10"/>
      <c r="PZ62" s="10"/>
      <c r="QA62" s="10"/>
      <c r="QB62" s="10"/>
      <c r="QC62" s="10"/>
      <c r="QD62" s="10"/>
      <c r="QE62" s="10"/>
      <c r="QF62" s="10"/>
      <c r="QG62" s="10"/>
      <c r="QH62" s="10"/>
      <c r="QI62" s="10"/>
      <c r="QJ62" s="10"/>
      <c r="QK62" s="10"/>
      <c r="QL62" s="10"/>
      <c r="QM62" s="10"/>
      <c r="QN62" s="10"/>
      <c r="QO62" s="10"/>
      <c r="QP62" s="10"/>
      <c r="QQ62" s="10"/>
      <c r="QR62" s="10"/>
      <c r="QS62" s="10"/>
      <c r="QT62" s="10"/>
      <c r="QU62" s="10"/>
      <c r="QV62" s="10"/>
      <c r="QW62" s="10"/>
      <c r="QX62" s="10"/>
      <c r="QY62" s="10"/>
      <c r="QZ62" s="10"/>
      <c r="RA62" s="10"/>
      <c r="RB62" s="10"/>
      <c r="RC62" s="10"/>
      <c r="RD62" s="10"/>
      <c r="RE62" s="10"/>
      <c r="RF62" s="10"/>
      <c r="RG62" s="10"/>
      <c r="RH62" s="10"/>
      <c r="RI62" s="10"/>
      <c r="RJ62" s="10"/>
      <c r="RK62" s="10"/>
      <c r="RL62" s="10"/>
      <c r="RM62" s="10"/>
      <c r="RN62" s="10"/>
      <c r="RO62" s="10"/>
      <c r="RP62" s="10"/>
      <c r="RQ62" s="10"/>
      <c r="RR62" s="10"/>
      <c r="RS62" s="10"/>
      <c r="RT62" s="10"/>
      <c r="RU62" s="10"/>
      <c r="RV62" s="10"/>
      <c r="RW62" s="10"/>
      <c r="RX62" s="10"/>
      <c r="RY62" s="10"/>
      <c r="RZ62" s="10"/>
      <c r="SA62" s="10"/>
      <c r="SB62" s="10"/>
      <c r="SC62" s="10"/>
      <c r="SD62" s="10"/>
      <c r="SE62" s="10"/>
      <c r="SF62" s="10"/>
      <c r="SG62" s="10"/>
      <c r="SH62" s="10"/>
      <c r="SI62" s="10"/>
      <c r="SJ62" s="10"/>
      <c r="SK62" s="10"/>
      <c r="SL62" s="10"/>
      <c r="SM62" s="10"/>
      <c r="SN62" s="10"/>
      <c r="SO62" s="10"/>
      <c r="SP62" s="10"/>
      <c r="SQ62" s="10"/>
      <c r="SR62" s="10"/>
      <c r="SS62" s="10"/>
      <c r="ST62" s="10"/>
      <c r="SU62" s="10"/>
      <c r="SV62" s="10"/>
      <c r="SW62" s="10"/>
      <c r="SX62" s="10"/>
      <c r="SY62" s="10"/>
      <c r="SZ62" s="10"/>
      <c r="TA62" s="10"/>
      <c r="TB62" s="10"/>
      <c r="TC62" s="10"/>
      <c r="TD62" s="10"/>
      <c r="TE62" s="10"/>
      <c r="TF62" s="10"/>
      <c r="TG62" s="10"/>
      <c r="TH62" s="10"/>
      <c r="TI62" s="10"/>
      <c r="TJ62" s="10"/>
      <c r="TK62" s="10"/>
      <c r="TL62" s="10"/>
      <c r="TM62" s="10"/>
      <c r="TN62" s="10"/>
      <c r="TO62" s="10"/>
      <c r="TP62" s="10"/>
      <c r="TQ62" s="10"/>
      <c r="TR62" s="10"/>
      <c r="TS62" s="10"/>
      <c r="TT62" s="10"/>
      <c r="TU62" s="10"/>
      <c r="TV62" s="10"/>
      <c r="TW62" s="10"/>
      <c r="TX62" s="10"/>
      <c r="TY62" s="10"/>
      <c r="TZ62" s="10"/>
      <c r="UA62" s="10"/>
      <c r="UB62" s="10"/>
      <c r="UC62" s="10"/>
      <c r="UD62" s="10"/>
      <c r="UE62" s="10"/>
      <c r="UF62" s="10"/>
      <c r="UG62" s="10"/>
      <c r="UH62" s="10"/>
      <c r="UI62" s="10"/>
      <c r="UJ62" s="10"/>
      <c r="UK62" s="10"/>
      <c r="UL62" s="10"/>
      <c r="UM62" s="10"/>
      <c r="UN62" s="10"/>
      <c r="UO62" s="10"/>
      <c r="UP62" s="10"/>
      <c r="UQ62" s="10"/>
      <c r="UR62" s="10"/>
      <c r="US62" s="10"/>
      <c r="UT62" s="10"/>
      <c r="UU62" s="10"/>
      <c r="UV62" s="10"/>
      <c r="UW62" s="10"/>
      <c r="UX62" s="10"/>
      <c r="UY62" s="10"/>
      <c r="UZ62" s="10"/>
      <c r="VA62" s="10"/>
      <c r="VB62" s="10"/>
      <c r="VC62" s="10"/>
      <c r="VD62" s="10"/>
      <c r="VE62" s="10"/>
      <c r="VF62" s="10"/>
      <c r="VG62" s="10"/>
      <c r="VH62" s="10"/>
      <c r="VI62" s="10"/>
      <c r="VJ62" s="10"/>
      <c r="VK62" s="10"/>
      <c r="VL62" s="10"/>
      <c r="VM62" s="10"/>
      <c r="VN62" s="10"/>
      <c r="VO62" s="10"/>
      <c r="VP62" s="10"/>
      <c r="VQ62" s="10"/>
      <c r="VR62" s="10"/>
      <c r="VS62" s="10"/>
      <c r="VT62" s="10"/>
      <c r="VU62" s="10"/>
      <c r="VV62" s="10"/>
      <c r="VW62" s="10"/>
      <c r="VX62" s="10"/>
      <c r="VY62" s="10"/>
      <c r="VZ62" s="10"/>
      <c r="WA62" s="10"/>
      <c r="WB62" s="10"/>
      <c r="WC62" s="10"/>
      <c r="WD62" s="10"/>
      <c r="WE62" s="10"/>
      <c r="WF62" s="10"/>
      <c r="WG62" s="10"/>
      <c r="WH62" s="10"/>
      <c r="WI62" s="10"/>
      <c r="WJ62" s="10"/>
      <c r="WK62" s="10"/>
      <c r="WL62" s="10"/>
      <c r="WM62" s="10"/>
      <c r="WN62" s="10"/>
      <c r="WO62" s="10"/>
      <c r="WP62" s="10"/>
      <c r="WQ62" s="10"/>
      <c r="WR62" s="10"/>
      <c r="WS62" s="10"/>
      <c r="WT62" s="10"/>
      <c r="WU62" s="10"/>
      <c r="WV62" s="10"/>
      <c r="WW62" s="10"/>
      <c r="WX62" s="10"/>
      <c r="WY62" s="10"/>
      <c r="WZ62" s="10"/>
      <c r="XA62" s="10"/>
      <c r="XB62" s="10"/>
      <c r="XC62" s="10"/>
      <c r="XD62" s="10"/>
      <c r="XE62" s="10"/>
      <c r="XF62" s="10"/>
      <c r="XG62" s="10"/>
      <c r="XH62" s="10"/>
      <c r="XI62" s="10"/>
      <c r="XJ62" s="10"/>
      <c r="XK62" s="10"/>
      <c r="XL62" s="10"/>
      <c r="XM62" s="10"/>
      <c r="XN62" s="10"/>
      <c r="XO62" s="10"/>
      <c r="XP62" s="10"/>
      <c r="XQ62" s="10"/>
      <c r="XR62" s="10"/>
      <c r="XS62" s="10"/>
      <c r="XT62" s="10"/>
      <c r="XU62" s="10"/>
      <c r="XV62" s="10"/>
      <c r="XW62" s="10"/>
      <c r="XX62" s="10"/>
      <c r="XY62" s="10"/>
      <c r="XZ62" s="10"/>
      <c r="YA62" s="10"/>
      <c r="YB62" s="10"/>
      <c r="YC62" s="10"/>
      <c r="YD62" s="10"/>
      <c r="YE62" s="10"/>
      <c r="YF62" s="10"/>
      <c r="YG62" s="10"/>
      <c r="YH62" s="10"/>
      <c r="YI62" s="10"/>
      <c r="YJ62" s="10"/>
      <c r="YK62" s="10"/>
      <c r="YL62" s="10"/>
      <c r="YM62" s="10"/>
      <c r="YN62" s="10"/>
      <c r="YO62" s="10"/>
      <c r="YP62" s="10"/>
      <c r="YQ62" s="10"/>
      <c r="YR62" s="10"/>
      <c r="YS62" s="10"/>
      <c r="YT62" s="10"/>
      <c r="YU62" s="10"/>
      <c r="YV62" s="10"/>
      <c r="YW62" s="10"/>
      <c r="YX62" s="10"/>
      <c r="YY62" s="10"/>
      <c r="YZ62" s="10"/>
      <c r="ZA62" s="10"/>
      <c r="ZB62" s="10"/>
      <c r="ZC62" s="10"/>
      <c r="ZD62" s="10"/>
      <c r="ZE62" s="10"/>
      <c r="ZF62" s="10"/>
      <c r="ZG62" s="10"/>
      <c r="ZH62" s="10"/>
      <c r="ZI62" s="10"/>
      <c r="ZJ62" s="10"/>
      <c r="ZK62" s="10"/>
      <c r="ZL62" s="10"/>
      <c r="ZM62" s="10"/>
      <c r="ZN62" s="10"/>
      <c r="ZO62" s="10"/>
      <c r="ZP62" s="10"/>
      <c r="ZQ62" s="10"/>
      <c r="ZR62" s="10"/>
      <c r="ZS62" s="10"/>
      <c r="ZT62" s="10"/>
      <c r="ZU62" s="10"/>
      <c r="ZV62" s="10"/>
      <c r="ZW62" s="10"/>
      <c r="ZX62" s="10"/>
      <c r="ZY62" s="10"/>
      <c r="ZZ62" s="10"/>
      <c r="AAA62" s="10"/>
      <c r="AAB62" s="10"/>
      <c r="AAC62" s="10"/>
      <c r="AAD62" s="10"/>
      <c r="AAE62" s="10"/>
      <c r="AAF62" s="10"/>
      <c r="AAG62" s="10"/>
      <c r="AAH62" s="10"/>
      <c r="AAI62" s="10"/>
      <c r="AAJ62" s="10"/>
      <c r="AAK62" s="10"/>
      <c r="AAL62" s="10"/>
      <c r="AAM62" s="10"/>
      <c r="AAN62" s="10"/>
      <c r="AAO62" s="10"/>
      <c r="AAP62" s="10"/>
      <c r="AAQ62" s="10"/>
      <c r="AAR62" s="10"/>
      <c r="AAS62" s="10"/>
      <c r="AAT62" s="10"/>
      <c r="AAU62" s="10"/>
      <c r="AAV62" s="10"/>
      <c r="AAW62" s="10"/>
      <c r="AAX62" s="10"/>
      <c r="AAY62" s="10"/>
      <c r="AAZ62" s="10"/>
      <c r="ABA62" s="10"/>
      <c r="ABB62" s="10"/>
      <c r="ABC62" s="10"/>
      <c r="ABD62" s="10"/>
      <c r="ABE62" s="10"/>
      <c r="ABF62" s="10"/>
      <c r="ABG62" s="10"/>
      <c r="ABH62" s="10"/>
      <c r="ABI62" s="10"/>
      <c r="ABJ62" s="10"/>
      <c r="ABK62" s="10"/>
      <c r="ABL62" s="10"/>
      <c r="ABM62" s="10"/>
      <c r="ABN62" s="10"/>
      <c r="ABO62" s="10"/>
      <c r="ABP62" s="10"/>
      <c r="ABQ62" s="10"/>
      <c r="ABR62" s="10"/>
      <c r="ABS62" s="10"/>
      <c r="ABT62" s="10"/>
      <c r="ABU62" s="10"/>
      <c r="ABV62" s="10"/>
      <c r="ABW62" s="10"/>
      <c r="ABX62" s="10"/>
      <c r="ABY62" s="10"/>
      <c r="ABZ62" s="10"/>
      <c r="ACA62" s="10"/>
      <c r="ACB62" s="10"/>
      <c r="ACC62" s="10"/>
      <c r="ACD62" s="10"/>
      <c r="ACE62" s="10"/>
      <c r="ACF62" s="10"/>
      <c r="ACG62" s="10"/>
      <c r="ACH62" s="10"/>
      <c r="ACI62" s="10"/>
      <c r="ACJ62" s="10"/>
      <c r="ACK62" s="10"/>
      <c r="ACL62" s="10"/>
      <c r="ACM62" s="10"/>
      <c r="ACN62" s="10"/>
      <c r="ACO62" s="10"/>
      <c r="ACP62" s="10"/>
      <c r="ACQ62" s="10"/>
      <c r="ACR62" s="10"/>
      <c r="ACS62" s="10"/>
      <c r="ACT62" s="10"/>
      <c r="ACU62" s="10"/>
      <c r="ACV62" s="10"/>
      <c r="ACW62" s="10"/>
      <c r="ACX62" s="10"/>
      <c r="ACY62" s="10"/>
      <c r="ACZ62" s="10"/>
      <c r="ADA62" s="10"/>
      <c r="ADB62" s="10"/>
      <c r="ADC62" s="10"/>
      <c r="ADD62" s="10"/>
      <c r="ADE62" s="10"/>
      <c r="ADF62" s="10"/>
      <c r="ADG62" s="10"/>
      <c r="ADH62" s="10"/>
      <c r="ADI62" s="10"/>
      <c r="ADJ62" s="10"/>
      <c r="ADK62" s="10"/>
      <c r="ADL62" s="10"/>
      <c r="ADM62" s="10"/>
      <c r="ADN62" s="10"/>
      <c r="ADO62" s="10"/>
      <c r="ADP62" s="10"/>
      <c r="ADQ62" s="10"/>
      <c r="ADR62" s="10"/>
      <c r="ADS62" s="10"/>
      <c r="ADT62" s="10"/>
      <c r="ADU62" s="10"/>
      <c r="ADV62" s="10"/>
      <c r="ADW62" s="10"/>
      <c r="ADX62" s="10"/>
      <c r="ADY62" s="10"/>
      <c r="ADZ62" s="10"/>
      <c r="AEA62" s="10"/>
      <c r="AEB62" s="10"/>
      <c r="AEC62" s="10"/>
      <c r="AED62" s="10"/>
    </row>
    <row r="63" spans="1:810" s="106" customFormat="1" ht="36" x14ac:dyDescent="0.3">
      <c r="A63" s="52"/>
      <c r="B63" s="51">
        <v>1</v>
      </c>
      <c r="C63" s="78" t="s">
        <v>237</v>
      </c>
      <c r="D63" s="87" t="s">
        <v>73</v>
      </c>
      <c r="E63" s="79" t="s">
        <v>100</v>
      </c>
      <c r="F63" s="79" t="s">
        <v>238</v>
      </c>
      <c r="G63" s="79">
        <v>15</v>
      </c>
      <c r="H63" s="80">
        <v>15000000</v>
      </c>
      <c r="I63" s="79">
        <v>1</v>
      </c>
      <c r="J63" s="79" t="s">
        <v>32</v>
      </c>
      <c r="K63" s="79" t="s">
        <v>118</v>
      </c>
      <c r="L63" s="105" t="s">
        <v>234</v>
      </c>
      <c r="M63" s="82">
        <v>2000</v>
      </c>
      <c r="N63" s="83">
        <v>36777</v>
      </c>
      <c r="O63" s="80">
        <v>1800000</v>
      </c>
      <c r="P63" s="84">
        <v>5.2</v>
      </c>
      <c r="Q63" s="84"/>
      <c r="R63" s="85" t="s">
        <v>235</v>
      </c>
      <c r="S63" s="86" t="s">
        <v>239</v>
      </c>
      <c r="T63" s="45" t="s">
        <v>75</v>
      </c>
      <c r="U63" s="46" t="str">
        <f t="shared" si="0"/>
        <v>Cu</v>
      </c>
      <c r="V63" s="45">
        <v>1340</v>
      </c>
      <c r="W63" s="45">
        <v>0.4</v>
      </c>
      <c r="X63" s="45">
        <v>0.2</v>
      </c>
      <c r="Y63" s="45">
        <v>0.5604187088369349</v>
      </c>
      <c r="Z63" s="45">
        <v>1968</v>
      </c>
      <c r="AA63" s="45">
        <v>317</v>
      </c>
      <c r="AB63" s="45" t="s">
        <v>76</v>
      </c>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10"/>
      <c r="MU63" s="10"/>
      <c r="MV63" s="10"/>
      <c r="MW63" s="10"/>
      <c r="MX63" s="10"/>
      <c r="MY63" s="10"/>
      <c r="MZ63" s="10"/>
      <c r="NA63" s="10"/>
      <c r="NB63" s="10"/>
      <c r="NC63" s="10"/>
      <c r="ND63" s="10"/>
      <c r="NE63" s="10"/>
      <c r="NF63" s="10"/>
      <c r="NG63" s="10"/>
      <c r="NH63" s="10"/>
      <c r="NI63" s="10"/>
      <c r="NJ63" s="10"/>
      <c r="NK63" s="10"/>
      <c r="NL63" s="10"/>
      <c r="NM63" s="10"/>
      <c r="NN63" s="10"/>
      <c r="NO63" s="10"/>
      <c r="NP63" s="10"/>
      <c r="NQ63" s="10"/>
      <c r="NR63" s="10"/>
      <c r="NS63" s="10"/>
      <c r="NT63" s="10"/>
      <c r="NU63" s="10"/>
      <c r="NV63" s="10"/>
      <c r="NW63" s="10"/>
      <c r="NX63" s="10"/>
      <c r="NY63" s="10"/>
      <c r="NZ63" s="10"/>
      <c r="OA63" s="10"/>
      <c r="OB63" s="10"/>
      <c r="OC63" s="10"/>
      <c r="OD63" s="10"/>
      <c r="OE63" s="10"/>
      <c r="OF63" s="10"/>
      <c r="OG63" s="10"/>
      <c r="OH63" s="10"/>
      <c r="OI63" s="10"/>
      <c r="OJ63" s="10"/>
      <c r="OK63" s="10"/>
      <c r="OL63" s="10"/>
      <c r="OM63" s="10"/>
      <c r="ON63" s="10"/>
      <c r="OO63" s="10"/>
      <c r="OP63" s="10"/>
      <c r="OQ63" s="10"/>
      <c r="OR63" s="10"/>
      <c r="OS63" s="10"/>
      <c r="OT63" s="10"/>
      <c r="OU63" s="10"/>
      <c r="OV63" s="10"/>
      <c r="OW63" s="10"/>
      <c r="OX63" s="10"/>
      <c r="OY63" s="10"/>
      <c r="OZ63" s="10"/>
      <c r="PA63" s="10"/>
      <c r="PB63" s="10"/>
      <c r="PC63" s="10"/>
      <c r="PD63" s="10"/>
      <c r="PE63" s="10"/>
      <c r="PF63" s="10"/>
      <c r="PG63" s="10"/>
      <c r="PH63" s="10"/>
      <c r="PI63" s="10"/>
      <c r="PJ63" s="10"/>
      <c r="PK63" s="10"/>
      <c r="PL63" s="10"/>
      <c r="PM63" s="10"/>
      <c r="PN63" s="10"/>
      <c r="PO63" s="10"/>
      <c r="PP63" s="10"/>
      <c r="PQ63" s="10"/>
      <c r="PR63" s="10"/>
      <c r="PS63" s="10"/>
      <c r="PT63" s="10"/>
      <c r="PU63" s="10"/>
      <c r="PV63" s="10"/>
      <c r="PW63" s="10"/>
      <c r="PX63" s="10"/>
      <c r="PY63" s="10"/>
      <c r="PZ63" s="10"/>
      <c r="QA63" s="10"/>
      <c r="QB63" s="10"/>
      <c r="QC63" s="10"/>
      <c r="QD63" s="10"/>
      <c r="QE63" s="10"/>
      <c r="QF63" s="10"/>
      <c r="QG63" s="10"/>
      <c r="QH63" s="10"/>
      <c r="QI63" s="10"/>
      <c r="QJ63" s="10"/>
      <c r="QK63" s="10"/>
      <c r="QL63" s="10"/>
      <c r="QM63" s="10"/>
      <c r="QN63" s="10"/>
      <c r="QO63" s="10"/>
      <c r="QP63" s="10"/>
      <c r="QQ63" s="10"/>
      <c r="QR63" s="10"/>
      <c r="QS63" s="10"/>
      <c r="QT63" s="10"/>
      <c r="QU63" s="10"/>
      <c r="QV63" s="10"/>
      <c r="QW63" s="10"/>
      <c r="QX63" s="10"/>
      <c r="QY63" s="10"/>
      <c r="QZ63" s="10"/>
      <c r="RA63" s="10"/>
      <c r="RB63" s="10"/>
      <c r="RC63" s="10"/>
      <c r="RD63" s="10"/>
      <c r="RE63" s="10"/>
      <c r="RF63" s="10"/>
      <c r="RG63" s="10"/>
      <c r="RH63" s="10"/>
      <c r="RI63" s="10"/>
      <c r="RJ63" s="10"/>
      <c r="RK63" s="10"/>
      <c r="RL63" s="10"/>
      <c r="RM63" s="10"/>
      <c r="RN63" s="10"/>
      <c r="RO63" s="10"/>
      <c r="RP63" s="10"/>
      <c r="RQ63" s="10"/>
      <c r="RR63" s="10"/>
      <c r="RS63" s="10"/>
      <c r="RT63" s="10"/>
      <c r="RU63" s="10"/>
      <c r="RV63" s="10"/>
      <c r="RW63" s="10"/>
      <c r="RX63" s="10"/>
      <c r="RY63" s="10"/>
      <c r="RZ63" s="10"/>
      <c r="SA63" s="10"/>
      <c r="SB63" s="10"/>
      <c r="SC63" s="10"/>
      <c r="SD63" s="10"/>
      <c r="SE63" s="10"/>
      <c r="SF63" s="10"/>
      <c r="SG63" s="10"/>
      <c r="SH63" s="10"/>
      <c r="SI63" s="10"/>
      <c r="SJ63" s="10"/>
      <c r="SK63" s="10"/>
      <c r="SL63" s="10"/>
      <c r="SM63" s="10"/>
      <c r="SN63" s="10"/>
      <c r="SO63" s="10"/>
      <c r="SP63" s="10"/>
      <c r="SQ63" s="10"/>
      <c r="SR63" s="10"/>
      <c r="SS63" s="10"/>
      <c r="ST63" s="10"/>
      <c r="SU63" s="10"/>
      <c r="SV63" s="10"/>
      <c r="SW63" s="10"/>
      <c r="SX63" s="10"/>
      <c r="SY63" s="10"/>
      <c r="SZ63" s="10"/>
      <c r="TA63" s="10"/>
      <c r="TB63" s="10"/>
      <c r="TC63" s="10"/>
      <c r="TD63" s="10"/>
      <c r="TE63" s="10"/>
      <c r="TF63" s="10"/>
      <c r="TG63" s="10"/>
      <c r="TH63" s="10"/>
      <c r="TI63" s="10"/>
      <c r="TJ63" s="10"/>
      <c r="TK63" s="10"/>
      <c r="TL63" s="10"/>
      <c r="TM63" s="10"/>
      <c r="TN63" s="10"/>
      <c r="TO63" s="10"/>
      <c r="TP63" s="10"/>
      <c r="TQ63" s="10"/>
      <c r="TR63" s="10"/>
      <c r="TS63" s="10"/>
      <c r="TT63" s="10"/>
      <c r="TU63" s="10"/>
      <c r="TV63" s="10"/>
      <c r="TW63" s="10"/>
      <c r="TX63" s="10"/>
      <c r="TY63" s="10"/>
      <c r="TZ63" s="10"/>
      <c r="UA63" s="10"/>
      <c r="UB63" s="10"/>
      <c r="UC63" s="10"/>
      <c r="UD63" s="10"/>
      <c r="UE63" s="10"/>
      <c r="UF63" s="10"/>
      <c r="UG63" s="10"/>
      <c r="UH63" s="10"/>
      <c r="UI63" s="10"/>
      <c r="UJ63" s="10"/>
      <c r="UK63" s="10"/>
      <c r="UL63" s="10"/>
      <c r="UM63" s="10"/>
      <c r="UN63" s="10"/>
      <c r="UO63" s="10"/>
      <c r="UP63" s="10"/>
      <c r="UQ63" s="10"/>
      <c r="UR63" s="10"/>
      <c r="US63" s="10"/>
      <c r="UT63" s="10"/>
      <c r="UU63" s="10"/>
      <c r="UV63" s="10"/>
      <c r="UW63" s="10"/>
      <c r="UX63" s="10"/>
      <c r="UY63" s="10"/>
      <c r="UZ63" s="10"/>
      <c r="VA63" s="10"/>
      <c r="VB63" s="10"/>
      <c r="VC63" s="10"/>
      <c r="VD63" s="10"/>
      <c r="VE63" s="10"/>
      <c r="VF63" s="10"/>
      <c r="VG63" s="10"/>
      <c r="VH63" s="10"/>
      <c r="VI63" s="10"/>
      <c r="VJ63" s="10"/>
      <c r="VK63" s="10"/>
      <c r="VL63" s="10"/>
      <c r="VM63" s="10"/>
      <c r="VN63" s="10"/>
      <c r="VO63" s="10"/>
      <c r="VP63" s="10"/>
      <c r="VQ63" s="10"/>
      <c r="VR63" s="10"/>
      <c r="VS63" s="10"/>
      <c r="VT63" s="10"/>
      <c r="VU63" s="10"/>
      <c r="VV63" s="10"/>
      <c r="VW63" s="10"/>
      <c r="VX63" s="10"/>
      <c r="VY63" s="10"/>
      <c r="VZ63" s="10"/>
      <c r="WA63" s="10"/>
      <c r="WB63" s="10"/>
      <c r="WC63" s="10"/>
      <c r="WD63" s="10"/>
      <c r="WE63" s="10"/>
      <c r="WF63" s="10"/>
      <c r="WG63" s="10"/>
      <c r="WH63" s="10"/>
      <c r="WI63" s="10"/>
      <c r="WJ63" s="10"/>
      <c r="WK63" s="10"/>
      <c r="WL63" s="10"/>
      <c r="WM63" s="10"/>
      <c r="WN63" s="10"/>
      <c r="WO63" s="10"/>
      <c r="WP63" s="10"/>
      <c r="WQ63" s="10"/>
      <c r="WR63" s="10"/>
      <c r="WS63" s="10"/>
      <c r="WT63" s="10"/>
      <c r="WU63" s="10"/>
      <c r="WV63" s="10"/>
      <c r="WW63" s="10"/>
      <c r="WX63" s="10"/>
      <c r="WY63" s="10"/>
      <c r="WZ63" s="10"/>
      <c r="XA63" s="10"/>
      <c r="XB63" s="10"/>
      <c r="XC63" s="10"/>
      <c r="XD63" s="10"/>
      <c r="XE63" s="10"/>
      <c r="XF63" s="10"/>
      <c r="XG63" s="10"/>
      <c r="XH63" s="10"/>
      <c r="XI63" s="10"/>
      <c r="XJ63" s="10"/>
      <c r="XK63" s="10"/>
      <c r="XL63" s="10"/>
      <c r="XM63" s="10"/>
      <c r="XN63" s="10"/>
      <c r="XO63" s="10"/>
      <c r="XP63" s="10"/>
      <c r="XQ63" s="10"/>
      <c r="XR63" s="10"/>
      <c r="XS63" s="10"/>
      <c r="XT63" s="10"/>
      <c r="XU63" s="10"/>
      <c r="XV63" s="10"/>
      <c r="XW63" s="10"/>
      <c r="XX63" s="10"/>
      <c r="XY63" s="10"/>
      <c r="XZ63" s="10"/>
      <c r="YA63" s="10"/>
      <c r="YB63" s="10"/>
      <c r="YC63" s="10"/>
      <c r="YD63" s="10"/>
      <c r="YE63" s="10"/>
      <c r="YF63" s="10"/>
      <c r="YG63" s="10"/>
      <c r="YH63" s="10"/>
      <c r="YI63" s="10"/>
      <c r="YJ63" s="10"/>
      <c r="YK63" s="10"/>
      <c r="YL63" s="10"/>
      <c r="YM63" s="10"/>
      <c r="YN63" s="10"/>
      <c r="YO63" s="10"/>
      <c r="YP63" s="10"/>
      <c r="YQ63" s="10"/>
      <c r="YR63" s="10"/>
      <c r="YS63" s="10"/>
      <c r="YT63" s="10"/>
      <c r="YU63" s="10"/>
      <c r="YV63" s="10"/>
      <c r="YW63" s="10"/>
      <c r="YX63" s="10"/>
      <c r="YY63" s="10"/>
      <c r="YZ63" s="10"/>
      <c r="ZA63" s="10"/>
      <c r="ZB63" s="10"/>
      <c r="ZC63" s="10"/>
      <c r="ZD63" s="10"/>
      <c r="ZE63" s="10"/>
      <c r="ZF63" s="10"/>
      <c r="ZG63" s="10"/>
      <c r="ZH63" s="10"/>
      <c r="ZI63" s="10"/>
      <c r="ZJ63" s="10"/>
      <c r="ZK63" s="10"/>
      <c r="ZL63" s="10"/>
      <c r="ZM63" s="10"/>
      <c r="ZN63" s="10"/>
      <c r="ZO63" s="10"/>
      <c r="ZP63" s="10"/>
      <c r="ZQ63" s="10"/>
      <c r="ZR63" s="10"/>
      <c r="ZS63" s="10"/>
      <c r="ZT63" s="10"/>
      <c r="ZU63" s="10"/>
      <c r="ZV63" s="10"/>
      <c r="ZW63" s="10"/>
      <c r="ZX63" s="10"/>
      <c r="ZY63" s="10"/>
      <c r="ZZ63" s="10"/>
      <c r="AAA63" s="10"/>
      <c r="AAB63" s="10"/>
      <c r="AAC63" s="10"/>
      <c r="AAD63" s="10"/>
      <c r="AAE63" s="10"/>
      <c r="AAF63" s="10"/>
      <c r="AAG63" s="10"/>
      <c r="AAH63" s="10"/>
      <c r="AAI63" s="10"/>
      <c r="AAJ63" s="10"/>
      <c r="AAK63" s="10"/>
      <c r="AAL63" s="10"/>
      <c r="AAM63" s="10"/>
      <c r="AAN63" s="10"/>
      <c r="AAO63" s="10"/>
      <c r="AAP63" s="10"/>
      <c r="AAQ63" s="10"/>
      <c r="AAR63" s="10"/>
      <c r="AAS63" s="10"/>
      <c r="AAT63" s="10"/>
      <c r="AAU63" s="10"/>
      <c r="AAV63" s="10"/>
      <c r="AAW63" s="10"/>
      <c r="AAX63" s="10"/>
      <c r="AAY63" s="10"/>
      <c r="AAZ63" s="10"/>
      <c r="ABA63" s="10"/>
      <c r="ABB63" s="10"/>
      <c r="ABC63" s="10"/>
      <c r="ABD63" s="10"/>
      <c r="ABE63" s="10"/>
      <c r="ABF63" s="10"/>
      <c r="ABG63" s="10"/>
      <c r="ABH63" s="10"/>
      <c r="ABI63" s="10"/>
      <c r="ABJ63" s="10"/>
      <c r="ABK63" s="10"/>
      <c r="ABL63" s="10"/>
      <c r="ABM63" s="10"/>
      <c r="ABN63" s="10"/>
      <c r="ABO63" s="10"/>
      <c r="ABP63" s="10"/>
      <c r="ABQ63" s="10"/>
      <c r="ABR63" s="10"/>
      <c r="ABS63" s="10"/>
      <c r="ABT63" s="10"/>
      <c r="ABU63" s="10"/>
      <c r="ABV63" s="10"/>
      <c r="ABW63" s="10"/>
      <c r="ABX63" s="10"/>
      <c r="ABY63" s="10"/>
      <c r="ABZ63" s="10"/>
      <c r="ACA63" s="10"/>
      <c r="ACB63" s="10"/>
      <c r="ACC63" s="10"/>
      <c r="ACD63" s="10"/>
      <c r="ACE63" s="10"/>
      <c r="ACF63" s="10"/>
      <c r="ACG63" s="10"/>
      <c r="ACH63" s="10"/>
      <c r="ACI63" s="10"/>
      <c r="ACJ63" s="10"/>
      <c r="ACK63" s="10"/>
      <c r="ACL63" s="10"/>
      <c r="ACM63" s="10"/>
      <c r="ACN63" s="10"/>
      <c r="ACO63" s="10"/>
      <c r="ACP63" s="10"/>
      <c r="ACQ63" s="10"/>
      <c r="ACR63" s="10"/>
      <c r="ACS63" s="10"/>
      <c r="ACT63" s="10"/>
      <c r="ACU63" s="10"/>
      <c r="ACV63" s="10"/>
      <c r="ACW63" s="10"/>
      <c r="ACX63" s="10"/>
      <c r="ACY63" s="10"/>
      <c r="ACZ63" s="10"/>
      <c r="ADA63" s="10"/>
      <c r="ADB63" s="10"/>
      <c r="ADC63" s="10"/>
      <c r="ADD63" s="10"/>
      <c r="ADE63" s="10"/>
      <c r="ADF63" s="10"/>
      <c r="ADG63" s="10"/>
      <c r="ADH63" s="10"/>
      <c r="ADI63" s="10"/>
      <c r="ADJ63" s="10"/>
      <c r="ADK63" s="10"/>
      <c r="ADL63" s="10"/>
      <c r="ADM63" s="10"/>
      <c r="ADN63" s="10"/>
      <c r="ADO63" s="10"/>
      <c r="ADP63" s="10"/>
      <c r="ADQ63" s="10"/>
      <c r="ADR63" s="10"/>
      <c r="ADS63" s="10"/>
      <c r="ADT63" s="10"/>
      <c r="ADU63" s="10"/>
      <c r="ADV63" s="10"/>
      <c r="ADW63" s="10"/>
      <c r="ADX63" s="10"/>
      <c r="ADY63" s="10"/>
      <c r="ADZ63" s="10"/>
      <c r="AEA63" s="10"/>
      <c r="AEB63" s="10"/>
      <c r="AEC63" s="10"/>
      <c r="AED63" s="10"/>
    </row>
    <row r="64" spans="1:810" s="88" customFormat="1" x14ac:dyDescent="0.3">
      <c r="A64" s="49"/>
      <c r="B64" s="51">
        <v>3</v>
      </c>
      <c r="C64" s="78" t="s">
        <v>240</v>
      </c>
      <c r="D64" s="87" t="s">
        <v>113</v>
      </c>
      <c r="E64" s="79"/>
      <c r="F64" s="79"/>
      <c r="G64" s="79"/>
      <c r="H64" s="80"/>
      <c r="I64" s="79">
        <v>1</v>
      </c>
      <c r="J64" s="79" t="s">
        <v>32</v>
      </c>
      <c r="K64" s="79" t="s">
        <v>49</v>
      </c>
      <c r="L64" s="105" t="s">
        <v>234</v>
      </c>
      <c r="M64" s="82">
        <v>2000</v>
      </c>
      <c r="N64" s="107">
        <v>36595</v>
      </c>
      <c r="O64" s="80">
        <v>9140</v>
      </c>
      <c r="P64" s="84"/>
      <c r="Q64" s="84"/>
      <c r="R64" s="85" t="s">
        <v>38</v>
      </c>
      <c r="S64" s="86" t="s">
        <v>241</v>
      </c>
      <c r="T64" s="45"/>
      <c r="U64" s="46" t="str">
        <f t="shared" si="0"/>
        <v>Pb Zn</v>
      </c>
      <c r="V64" s="45"/>
      <c r="W64" s="45"/>
      <c r="X64" s="45"/>
      <c r="Y64" s="45"/>
      <c r="Z64" s="45"/>
      <c r="AA64" s="45"/>
      <c r="AB64" s="45" t="s">
        <v>76</v>
      </c>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c r="NZ64" s="10"/>
      <c r="OA64" s="10"/>
      <c r="OB64" s="10"/>
      <c r="OC64" s="10"/>
      <c r="OD64" s="10"/>
      <c r="OE64" s="10"/>
      <c r="OF64" s="10"/>
      <c r="OG64" s="10"/>
      <c r="OH64" s="10"/>
      <c r="OI64" s="10"/>
      <c r="OJ64" s="10"/>
      <c r="OK64" s="10"/>
      <c r="OL64" s="10"/>
      <c r="OM64" s="10"/>
      <c r="ON64" s="10"/>
      <c r="OO64" s="10"/>
      <c r="OP64" s="10"/>
      <c r="OQ64" s="10"/>
      <c r="OR64" s="10"/>
      <c r="OS64" s="10"/>
      <c r="OT64" s="10"/>
      <c r="OU64" s="10"/>
      <c r="OV64" s="10"/>
      <c r="OW64" s="10"/>
      <c r="OX64" s="10"/>
      <c r="OY64" s="10"/>
      <c r="OZ64" s="10"/>
      <c r="PA64" s="10"/>
      <c r="PB64" s="10"/>
      <c r="PC64" s="10"/>
      <c r="PD64" s="10"/>
      <c r="PE64" s="10"/>
      <c r="PF64" s="10"/>
      <c r="PG64" s="10"/>
      <c r="PH64" s="10"/>
      <c r="PI64" s="10"/>
      <c r="PJ64" s="10"/>
      <c r="PK64" s="10"/>
      <c r="PL64" s="10"/>
      <c r="PM64" s="10"/>
      <c r="PN64" s="10"/>
      <c r="PO64" s="10"/>
      <c r="PP64" s="10"/>
      <c r="PQ64" s="10"/>
      <c r="PR64" s="10"/>
      <c r="PS64" s="10"/>
      <c r="PT64" s="10"/>
      <c r="PU64" s="10"/>
      <c r="PV64" s="10"/>
      <c r="PW64" s="10"/>
      <c r="PX64" s="10"/>
      <c r="PY64" s="10"/>
      <c r="PZ64" s="10"/>
      <c r="QA64" s="10"/>
      <c r="QB64" s="10"/>
      <c r="QC64" s="10"/>
      <c r="QD64" s="10"/>
      <c r="QE64" s="10"/>
      <c r="QF64" s="10"/>
      <c r="QG64" s="10"/>
      <c r="QH64" s="10"/>
      <c r="QI64" s="10"/>
      <c r="QJ64" s="10"/>
      <c r="QK64" s="10"/>
      <c r="QL64" s="10"/>
      <c r="QM64" s="10"/>
      <c r="QN64" s="10"/>
      <c r="QO64" s="10"/>
      <c r="QP64" s="10"/>
      <c r="QQ64" s="10"/>
      <c r="QR64" s="10"/>
      <c r="QS64" s="10"/>
      <c r="QT64" s="10"/>
      <c r="QU64" s="10"/>
      <c r="QV64" s="10"/>
      <c r="QW64" s="10"/>
      <c r="QX64" s="10"/>
      <c r="QY64" s="10"/>
      <c r="QZ64" s="10"/>
      <c r="RA64" s="10"/>
      <c r="RB64" s="10"/>
      <c r="RC64" s="10"/>
      <c r="RD64" s="10"/>
      <c r="RE64" s="10"/>
      <c r="RF64" s="10"/>
      <c r="RG64" s="10"/>
      <c r="RH64" s="10"/>
      <c r="RI64" s="10"/>
      <c r="RJ64" s="10"/>
      <c r="RK64" s="10"/>
      <c r="RL64" s="10"/>
      <c r="RM64" s="10"/>
      <c r="RN64" s="10"/>
      <c r="RO64" s="10"/>
      <c r="RP64" s="10"/>
      <c r="RQ64" s="10"/>
      <c r="RR64" s="10"/>
      <c r="RS64" s="10"/>
      <c r="RT64" s="10"/>
      <c r="RU64" s="10"/>
      <c r="RV64" s="10"/>
      <c r="RW64" s="10"/>
      <c r="RX64" s="10"/>
      <c r="RY64" s="10"/>
      <c r="RZ64" s="10"/>
      <c r="SA64" s="10"/>
      <c r="SB64" s="10"/>
      <c r="SC64" s="10"/>
      <c r="SD64" s="10"/>
      <c r="SE64" s="10"/>
      <c r="SF64" s="10"/>
      <c r="SG64" s="10"/>
      <c r="SH64" s="10"/>
      <c r="SI64" s="10"/>
      <c r="SJ64" s="10"/>
      <c r="SK64" s="10"/>
      <c r="SL64" s="10"/>
      <c r="SM64" s="10"/>
      <c r="SN64" s="10"/>
      <c r="SO64" s="10"/>
      <c r="SP64" s="10"/>
      <c r="SQ64" s="10"/>
      <c r="SR64" s="10"/>
      <c r="SS64" s="10"/>
      <c r="ST64" s="10"/>
      <c r="SU64" s="10"/>
      <c r="SV64" s="10"/>
      <c r="SW64" s="10"/>
      <c r="SX64" s="10"/>
      <c r="SY64" s="10"/>
      <c r="SZ64" s="10"/>
      <c r="TA64" s="10"/>
      <c r="TB64" s="10"/>
      <c r="TC64" s="10"/>
      <c r="TD64" s="10"/>
      <c r="TE64" s="10"/>
      <c r="TF64" s="10"/>
      <c r="TG64" s="10"/>
      <c r="TH64" s="10"/>
      <c r="TI64" s="10"/>
      <c r="TJ64" s="10"/>
      <c r="TK64" s="10"/>
      <c r="TL64" s="10"/>
      <c r="TM64" s="10"/>
      <c r="TN64" s="10"/>
      <c r="TO64" s="10"/>
      <c r="TP64" s="10"/>
      <c r="TQ64" s="10"/>
      <c r="TR64" s="10"/>
      <c r="TS64" s="10"/>
      <c r="TT64" s="10"/>
      <c r="TU64" s="10"/>
      <c r="TV64" s="10"/>
      <c r="TW64" s="10"/>
      <c r="TX64" s="10"/>
      <c r="TY64" s="10"/>
      <c r="TZ64" s="10"/>
      <c r="UA64" s="10"/>
      <c r="UB64" s="10"/>
      <c r="UC64" s="10"/>
      <c r="UD64" s="10"/>
      <c r="UE64" s="10"/>
      <c r="UF64" s="10"/>
      <c r="UG64" s="10"/>
      <c r="UH64" s="10"/>
      <c r="UI64" s="10"/>
      <c r="UJ64" s="10"/>
      <c r="UK64" s="10"/>
      <c r="UL64" s="10"/>
      <c r="UM64" s="10"/>
      <c r="UN64" s="10"/>
      <c r="UO64" s="10"/>
      <c r="UP64" s="10"/>
      <c r="UQ64" s="10"/>
      <c r="UR64" s="10"/>
      <c r="US64" s="10"/>
      <c r="UT64" s="10"/>
      <c r="UU64" s="10"/>
      <c r="UV64" s="10"/>
      <c r="UW64" s="10"/>
      <c r="UX64" s="10"/>
      <c r="UY64" s="10"/>
      <c r="UZ64" s="10"/>
      <c r="VA64" s="10"/>
      <c r="VB64" s="10"/>
      <c r="VC64" s="10"/>
      <c r="VD64" s="10"/>
      <c r="VE64" s="10"/>
      <c r="VF64" s="10"/>
      <c r="VG64" s="10"/>
      <c r="VH64" s="10"/>
      <c r="VI64" s="10"/>
      <c r="VJ64" s="10"/>
      <c r="VK64" s="10"/>
      <c r="VL64" s="10"/>
      <c r="VM64" s="10"/>
      <c r="VN64" s="10"/>
      <c r="VO64" s="10"/>
      <c r="VP64" s="10"/>
      <c r="VQ64" s="10"/>
      <c r="VR64" s="10"/>
      <c r="VS64" s="10"/>
      <c r="VT64" s="10"/>
      <c r="VU64" s="10"/>
      <c r="VV64" s="10"/>
      <c r="VW64" s="10"/>
      <c r="VX64" s="10"/>
      <c r="VY64" s="10"/>
      <c r="VZ64" s="10"/>
      <c r="WA64" s="10"/>
      <c r="WB64" s="10"/>
      <c r="WC64" s="10"/>
      <c r="WD64" s="10"/>
      <c r="WE64" s="10"/>
      <c r="WF64" s="10"/>
      <c r="WG64" s="10"/>
      <c r="WH64" s="10"/>
      <c r="WI64" s="10"/>
      <c r="WJ64" s="10"/>
      <c r="WK64" s="10"/>
      <c r="WL64" s="10"/>
      <c r="WM64" s="10"/>
      <c r="WN64" s="10"/>
      <c r="WO64" s="10"/>
      <c r="WP64" s="10"/>
      <c r="WQ64" s="10"/>
      <c r="WR64" s="10"/>
      <c r="WS64" s="10"/>
      <c r="WT64" s="10"/>
      <c r="WU64" s="10"/>
      <c r="WV64" s="10"/>
      <c r="WW64" s="10"/>
      <c r="WX64" s="10"/>
      <c r="WY64" s="10"/>
      <c r="WZ64" s="10"/>
      <c r="XA64" s="10"/>
      <c r="XB64" s="10"/>
      <c r="XC64" s="10"/>
      <c r="XD64" s="10"/>
      <c r="XE64" s="10"/>
      <c r="XF64" s="10"/>
      <c r="XG64" s="10"/>
      <c r="XH64" s="10"/>
      <c r="XI64" s="10"/>
      <c r="XJ64" s="10"/>
      <c r="XK64" s="10"/>
      <c r="XL64" s="10"/>
      <c r="XM64" s="10"/>
      <c r="XN64" s="10"/>
      <c r="XO64" s="10"/>
      <c r="XP64" s="10"/>
      <c r="XQ64" s="10"/>
      <c r="XR64" s="10"/>
      <c r="XS64" s="10"/>
      <c r="XT64" s="10"/>
      <c r="XU64" s="10"/>
      <c r="XV64" s="10"/>
      <c r="XW64" s="10"/>
      <c r="XX64" s="10"/>
      <c r="XY64" s="10"/>
      <c r="XZ64" s="10"/>
      <c r="YA64" s="10"/>
      <c r="YB64" s="10"/>
      <c r="YC64" s="10"/>
      <c r="YD64" s="10"/>
      <c r="YE64" s="10"/>
      <c r="YF64" s="10"/>
      <c r="YG64" s="10"/>
      <c r="YH64" s="10"/>
      <c r="YI64" s="10"/>
      <c r="YJ64" s="10"/>
      <c r="YK64" s="10"/>
      <c r="YL64" s="10"/>
      <c r="YM64" s="10"/>
      <c r="YN64" s="10"/>
      <c r="YO64" s="10"/>
      <c r="YP64" s="10"/>
      <c r="YQ64" s="10"/>
      <c r="YR64" s="10"/>
      <c r="YS64" s="10"/>
      <c r="YT64" s="10"/>
      <c r="YU64" s="10"/>
      <c r="YV64" s="10"/>
      <c r="YW64" s="10"/>
      <c r="YX64" s="10"/>
      <c r="YY64" s="10"/>
      <c r="YZ64" s="10"/>
      <c r="ZA64" s="10"/>
      <c r="ZB64" s="10"/>
      <c r="ZC64" s="10"/>
      <c r="ZD64" s="10"/>
      <c r="ZE64" s="10"/>
      <c r="ZF64" s="10"/>
      <c r="ZG64" s="10"/>
      <c r="ZH64" s="10"/>
      <c r="ZI64" s="10"/>
      <c r="ZJ64" s="10"/>
      <c r="ZK64" s="10"/>
      <c r="ZL64" s="10"/>
      <c r="ZM64" s="10"/>
      <c r="ZN64" s="10"/>
      <c r="ZO64" s="10"/>
      <c r="ZP64" s="10"/>
      <c r="ZQ64" s="10"/>
      <c r="ZR64" s="10"/>
      <c r="ZS64" s="10"/>
      <c r="ZT64" s="10"/>
      <c r="ZU64" s="10"/>
      <c r="ZV64" s="10"/>
      <c r="ZW64" s="10"/>
      <c r="ZX64" s="10"/>
      <c r="ZY64" s="10"/>
      <c r="ZZ64" s="10"/>
      <c r="AAA64" s="10"/>
      <c r="AAB64" s="10"/>
      <c r="AAC64" s="10"/>
      <c r="AAD64" s="10"/>
      <c r="AAE64" s="10"/>
      <c r="AAF64" s="10"/>
      <c r="AAG64" s="10"/>
      <c r="AAH64" s="10"/>
      <c r="AAI64" s="10"/>
      <c r="AAJ64" s="10"/>
      <c r="AAK64" s="10"/>
      <c r="AAL64" s="10"/>
      <c r="AAM64" s="10"/>
      <c r="AAN64" s="10"/>
      <c r="AAO64" s="10"/>
      <c r="AAP64" s="10"/>
      <c r="AAQ64" s="10"/>
      <c r="AAR64" s="10"/>
      <c r="AAS64" s="10"/>
      <c r="AAT64" s="10"/>
      <c r="AAU64" s="10"/>
      <c r="AAV64" s="10"/>
      <c r="AAW64" s="10"/>
      <c r="AAX64" s="10"/>
      <c r="AAY64" s="10"/>
      <c r="AAZ64" s="10"/>
      <c r="ABA64" s="10"/>
      <c r="ABB64" s="10"/>
      <c r="ABC64" s="10"/>
      <c r="ABD64" s="10"/>
      <c r="ABE64" s="10"/>
      <c r="ABF64" s="10"/>
      <c r="ABG64" s="10"/>
      <c r="ABH64" s="10"/>
      <c r="ABI64" s="10"/>
      <c r="ABJ64" s="10"/>
      <c r="ABK64" s="10"/>
      <c r="ABL64" s="10"/>
      <c r="ABM64" s="10"/>
      <c r="ABN64" s="10"/>
      <c r="ABO64" s="10"/>
      <c r="ABP64" s="10"/>
      <c r="ABQ64" s="10"/>
      <c r="ABR64" s="10"/>
      <c r="ABS64" s="10"/>
      <c r="ABT64" s="10"/>
      <c r="ABU64" s="10"/>
      <c r="ABV64" s="10"/>
      <c r="ABW64" s="10"/>
      <c r="ABX64" s="10"/>
      <c r="ABY64" s="10"/>
      <c r="ABZ64" s="10"/>
      <c r="ACA64" s="10"/>
      <c r="ACB64" s="10"/>
      <c r="ACC64" s="10"/>
      <c r="ACD64" s="10"/>
      <c r="ACE64" s="10"/>
      <c r="ACF64" s="10"/>
      <c r="ACG64" s="10"/>
      <c r="ACH64" s="10"/>
      <c r="ACI64" s="10"/>
      <c r="ACJ64" s="10"/>
      <c r="ACK64" s="10"/>
      <c r="ACL64" s="10"/>
      <c r="ACM64" s="10"/>
      <c r="ACN64" s="10"/>
      <c r="ACO64" s="10"/>
      <c r="ACP64" s="10"/>
      <c r="ACQ64" s="10"/>
      <c r="ACR64" s="10"/>
      <c r="ACS64" s="10"/>
      <c r="ACT64" s="10"/>
      <c r="ACU64" s="10"/>
      <c r="ACV64" s="10"/>
      <c r="ACW64" s="10"/>
      <c r="ACX64" s="10"/>
      <c r="ACY64" s="10"/>
      <c r="ACZ64" s="10"/>
      <c r="ADA64" s="10"/>
      <c r="ADB64" s="10"/>
      <c r="ADC64" s="10"/>
      <c r="ADD64" s="10"/>
      <c r="ADE64" s="10"/>
      <c r="ADF64" s="10"/>
      <c r="ADG64" s="10"/>
      <c r="ADH64" s="10"/>
      <c r="ADI64" s="10"/>
      <c r="ADJ64" s="10"/>
      <c r="ADK64" s="10"/>
      <c r="ADL64" s="10"/>
      <c r="ADM64" s="10"/>
      <c r="ADN64" s="10"/>
      <c r="ADO64" s="10"/>
      <c r="ADP64" s="10"/>
      <c r="ADQ64" s="10"/>
      <c r="ADR64" s="10"/>
      <c r="ADS64" s="10"/>
      <c r="ADT64" s="10"/>
      <c r="ADU64" s="10"/>
      <c r="ADV64" s="10"/>
      <c r="ADW64" s="10"/>
      <c r="ADX64" s="10"/>
      <c r="ADY64" s="10"/>
      <c r="ADZ64" s="10"/>
      <c r="AEA64" s="10"/>
      <c r="AEB64" s="10"/>
      <c r="AEC64" s="10"/>
      <c r="AED64" s="10"/>
    </row>
    <row r="65" spans="1:810" s="88" customFormat="1" ht="36" x14ac:dyDescent="0.3">
      <c r="A65" s="52"/>
      <c r="B65" s="51">
        <v>1</v>
      </c>
      <c r="C65" s="78" t="s">
        <v>242</v>
      </c>
      <c r="D65" s="87" t="s">
        <v>63</v>
      </c>
      <c r="E65" s="79" t="s">
        <v>243</v>
      </c>
      <c r="F65" s="79" t="s">
        <v>204</v>
      </c>
      <c r="G65" s="79" t="s">
        <v>244</v>
      </c>
      <c r="H65" s="80">
        <v>800000</v>
      </c>
      <c r="I65" s="79">
        <v>1</v>
      </c>
      <c r="J65" s="79" t="s">
        <v>32</v>
      </c>
      <c r="K65" s="79" t="s">
        <v>43</v>
      </c>
      <c r="L65" s="105">
        <v>221</v>
      </c>
      <c r="M65" s="82">
        <v>2000</v>
      </c>
      <c r="N65" s="83">
        <v>36555</v>
      </c>
      <c r="O65" s="80">
        <v>100000</v>
      </c>
      <c r="P65" s="84" t="s">
        <v>245</v>
      </c>
      <c r="Q65" s="84"/>
      <c r="R65" s="85" t="s">
        <v>246</v>
      </c>
      <c r="S65" s="86" t="s">
        <v>247</v>
      </c>
      <c r="T65" s="45" t="s">
        <v>248</v>
      </c>
      <c r="U65" s="46" t="str">
        <f t="shared" si="0"/>
        <v>Au</v>
      </c>
      <c r="V65" s="45"/>
      <c r="W65" s="45"/>
      <c r="X65" s="45"/>
      <c r="Y65" s="45"/>
      <c r="Z65" s="45">
        <v>1999</v>
      </c>
      <c r="AA65" s="45"/>
      <c r="AB65" s="45" t="s">
        <v>249</v>
      </c>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c r="NZ65" s="10"/>
      <c r="OA65" s="10"/>
      <c r="OB65" s="10"/>
      <c r="OC65" s="10"/>
      <c r="OD65" s="10"/>
      <c r="OE65" s="10"/>
      <c r="OF65" s="10"/>
      <c r="OG65" s="10"/>
      <c r="OH65" s="10"/>
      <c r="OI65" s="10"/>
      <c r="OJ65" s="10"/>
      <c r="OK65" s="10"/>
      <c r="OL65" s="10"/>
      <c r="OM65" s="10"/>
      <c r="ON65" s="10"/>
      <c r="OO65" s="10"/>
      <c r="OP65" s="10"/>
      <c r="OQ65" s="10"/>
      <c r="OR65" s="10"/>
      <c r="OS65" s="10"/>
      <c r="OT65" s="10"/>
      <c r="OU65" s="10"/>
      <c r="OV65" s="10"/>
      <c r="OW65" s="10"/>
      <c r="OX65" s="10"/>
      <c r="OY65" s="10"/>
      <c r="OZ65" s="10"/>
      <c r="PA65" s="10"/>
      <c r="PB65" s="10"/>
      <c r="PC65" s="10"/>
      <c r="PD65" s="10"/>
      <c r="PE65" s="10"/>
      <c r="PF65" s="10"/>
      <c r="PG65" s="10"/>
      <c r="PH65" s="10"/>
      <c r="PI65" s="10"/>
      <c r="PJ65" s="10"/>
      <c r="PK65" s="10"/>
      <c r="PL65" s="10"/>
      <c r="PM65" s="10"/>
      <c r="PN65" s="10"/>
      <c r="PO65" s="10"/>
      <c r="PP65" s="10"/>
      <c r="PQ65" s="10"/>
      <c r="PR65" s="10"/>
      <c r="PS65" s="10"/>
      <c r="PT65" s="10"/>
      <c r="PU65" s="10"/>
      <c r="PV65" s="10"/>
      <c r="PW65" s="10"/>
      <c r="PX65" s="10"/>
      <c r="PY65" s="10"/>
      <c r="PZ65" s="10"/>
      <c r="QA65" s="10"/>
      <c r="QB65" s="10"/>
      <c r="QC65" s="10"/>
      <c r="QD65" s="10"/>
      <c r="QE65" s="10"/>
      <c r="QF65" s="10"/>
      <c r="QG65" s="10"/>
      <c r="QH65" s="10"/>
      <c r="QI65" s="10"/>
      <c r="QJ65" s="10"/>
      <c r="QK65" s="10"/>
      <c r="QL65" s="10"/>
      <c r="QM65" s="10"/>
      <c r="QN65" s="10"/>
      <c r="QO65" s="10"/>
      <c r="QP65" s="10"/>
      <c r="QQ65" s="10"/>
      <c r="QR65" s="10"/>
      <c r="QS65" s="10"/>
      <c r="QT65" s="10"/>
      <c r="QU65" s="10"/>
      <c r="QV65" s="10"/>
      <c r="QW65" s="10"/>
      <c r="QX65" s="10"/>
      <c r="QY65" s="10"/>
      <c r="QZ65" s="10"/>
      <c r="RA65" s="10"/>
      <c r="RB65" s="10"/>
      <c r="RC65" s="10"/>
      <c r="RD65" s="10"/>
      <c r="RE65" s="10"/>
      <c r="RF65" s="10"/>
      <c r="RG65" s="10"/>
      <c r="RH65" s="10"/>
      <c r="RI65" s="10"/>
      <c r="RJ65" s="10"/>
      <c r="RK65" s="10"/>
      <c r="RL65" s="10"/>
      <c r="RM65" s="10"/>
      <c r="RN65" s="10"/>
      <c r="RO65" s="10"/>
      <c r="RP65" s="10"/>
      <c r="RQ65" s="10"/>
      <c r="RR65" s="10"/>
      <c r="RS65" s="10"/>
      <c r="RT65" s="10"/>
      <c r="RU65" s="10"/>
      <c r="RV65" s="10"/>
      <c r="RW65" s="10"/>
      <c r="RX65" s="10"/>
      <c r="RY65" s="10"/>
      <c r="RZ65" s="10"/>
      <c r="SA65" s="10"/>
      <c r="SB65" s="10"/>
      <c r="SC65" s="10"/>
      <c r="SD65" s="10"/>
      <c r="SE65" s="10"/>
      <c r="SF65" s="10"/>
      <c r="SG65" s="10"/>
      <c r="SH65" s="10"/>
      <c r="SI65" s="10"/>
      <c r="SJ65" s="10"/>
      <c r="SK65" s="10"/>
      <c r="SL65" s="10"/>
      <c r="SM65" s="10"/>
      <c r="SN65" s="10"/>
      <c r="SO65" s="10"/>
      <c r="SP65" s="10"/>
      <c r="SQ65" s="10"/>
      <c r="SR65" s="10"/>
      <c r="SS65" s="10"/>
      <c r="ST65" s="10"/>
      <c r="SU65" s="10"/>
      <c r="SV65" s="10"/>
      <c r="SW65" s="10"/>
      <c r="SX65" s="10"/>
      <c r="SY65" s="10"/>
      <c r="SZ65" s="10"/>
      <c r="TA65" s="10"/>
      <c r="TB65" s="10"/>
      <c r="TC65" s="10"/>
      <c r="TD65" s="10"/>
      <c r="TE65" s="10"/>
      <c r="TF65" s="10"/>
      <c r="TG65" s="10"/>
      <c r="TH65" s="10"/>
      <c r="TI65" s="10"/>
      <c r="TJ65" s="10"/>
      <c r="TK65" s="10"/>
      <c r="TL65" s="10"/>
      <c r="TM65" s="10"/>
      <c r="TN65" s="10"/>
      <c r="TO65" s="10"/>
      <c r="TP65" s="10"/>
      <c r="TQ65" s="10"/>
      <c r="TR65" s="10"/>
      <c r="TS65" s="10"/>
      <c r="TT65" s="10"/>
      <c r="TU65" s="10"/>
      <c r="TV65" s="10"/>
      <c r="TW65" s="10"/>
      <c r="TX65" s="10"/>
      <c r="TY65" s="10"/>
      <c r="TZ65" s="10"/>
      <c r="UA65" s="10"/>
      <c r="UB65" s="10"/>
      <c r="UC65" s="10"/>
      <c r="UD65" s="10"/>
      <c r="UE65" s="10"/>
      <c r="UF65" s="10"/>
      <c r="UG65" s="10"/>
      <c r="UH65" s="10"/>
      <c r="UI65" s="10"/>
      <c r="UJ65" s="10"/>
      <c r="UK65" s="10"/>
      <c r="UL65" s="10"/>
      <c r="UM65" s="10"/>
      <c r="UN65" s="10"/>
      <c r="UO65" s="10"/>
      <c r="UP65" s="10"/>
      <c r="UQ65" s="10"/>
      <c r="UR65" s="10"/>
      <c r="US65" s="10"/>
      <c r="UT65" s="10"/>
      <c r="UU65" s="10"/>
      <c r="UV65" s="10"/>
      <c r="UW65" s="10"/>
      <c r="UX65" s="10"/>
      <c r="UY65" s="10"/>
      <c r="UZ65" s="10"/>
      <c r="VA65" s="10"/>
      <c r="VB65" s="10"/>
      <c r="VC65" s="10"/>
      <c r="VD65" s="10"/>
      <c r="VE65" s="10"/>
      <c r="VF65" s="10"/>
      <c r="VG65" s="10"/>
      <c r="VH65" s="10"/>
      <c r="VI65" s="10"/>
      <c r="VJ65" s="10"/>
      <c r="VK65" s="10"/>
      <c r="VL65" s="10"/>
      <c r="VM65" s="10"/>
      <c r="VN65" s="10"/>
      <c r="VO65" s="10"/>
      <c r="VP65" s="10"/>
      <c r="VQ65" s="10"/>
      <c r="VR65" s="10"/>
      <c r="VS65" s="10"/>
      <c r="VT65" s="10"/>
      <c r="VU65" s="10"/>
      <c r="VV65" s="10"/>
      <c r="VW65" s="10"/>
      <c r="VX65" s="10"/>
      <c r="VY65" s="10"/>
      <c r="VZ65" s="10"/>
      <c r="WA65" s="10"/>
      <c r="WB65" s="10"/>
      <c r="WC65" s="10"/>
      <c r="WD65" s="10"/>
      <c r="WE65" s="10"/>
      <c r="WF65" s="10"/>
      <c r="WG65" s="10"/>
      <c r="WH65" s="10"/>
      <c r="WI65" s="10"/>
      <c r="WJ65" s="10"/>
      <c r="WK65" s="10"/>
      <c r="WL65" s="10"/>
      <c r="WM65" s="10"/>
      <c r="WN65" s="10"/>
      <c r="WO65" s="10"/>
      <c r="WP65" s="10"/>
      <c r="WQ65" s="10"/>
      <c r="WR65" s="10"/>
      <c r="WS65" s="10"/>
      <c r="WT65" s="10"/>
      <c r="WU65" s="10"/>
      <c r="WV65" s="10"/>
      <c r="WW65" s="10"/>
      <c r="WX65" s="10"/>
      <c r="WY65" s="10"/>
      <c r="WZ65" s="10"/>
      <c r="XA65" s="10"/>
      <c r="XB65" s="10"/>
      <c r="XC65" s="10"/>
      <c r="XD65" s="10"/>
      <c r="XE65" s="10"/>
      <c r="XF65" s="10"/>
      <c r="XG65" s="10"/>
      <c r="XH65" s="10"/>
      <c r="XI65" s="10"/>
      <c r="XJ65" s="10"/>
      <c r="XK65" s="10"/>
      <c r="XL65" s="10"/>
      <c r="XM65" s="10"/>
      <c r="XN65" s="10"/>
      <c r="XO65" s="10"/>
      <c r="XP65" s="10"/>
      <c r="XQ65" s="10"/>
      <c r="XR65" s="10"/>
      <c r="XS65" s="10"/>
      <c r="XT65" s="10"/>
      <c r="XU65" s="10"/>
      <c r="XV65" s="10"/>
      <c r="XW65" s="10"/>
      <c r="XX65" s="10"/>
      <c r="XY65" s="10"/>
      <c r="XZ65" s="10"/>
      <c r="YA65" s="10"/>
      <c r="YB65" s="10"/>
      <c r="YC65" s="10"/>
      <c r="YD65" s="10"/>
      <c r="YE65" s="10"/>
      <c r="YF65" s="10"/>
      <c r="YG65" s="10"/>
      <c r="YH65" s="10"/>
      <c r="YI65" s="10"/>
      <c r="YJ65" s="10"/>
      <c r="YK65" s="10"/>
      <c r="YL65" s="10"/>
      <c r="YM65" s="10"/>
      <c r="YN65" s="10"/>
      <c r="YO65" s="10"/>
      <c r="YP65" s="10"/>
      <c r="YQ65" s="10"/>
      <c r="YR65" s="10"/>
      <c r="YS65" s="10"/>
      <c r="YT65" s="10"/>
      <c r="YU65" s="10"/>
      <c r="YV65" s="10"/>
      <c r="YW65" s="10"/>
      <c r="YX65" s="10"/>
      <c r="YY65" s="10"/>
      <c r="YZ65" s="10"/>
      <c r="ZA65" s="10"/>
      <c r="ZB65" s="10"/>
      <c r="ZC65" s="10"/>
      <c r="ZD65" s="10"/>
      <c r="ZE65" s="10"/>
      <c r="ZF65" s="10"/>
      <c r="ZG65" s="10"/>
      <c r="ZH65" s="10"/>
      <c r="ZI65" s="10"/>
      <c r="ZJ65" s="10"/>
      <c r="ZK65" s="10"/>
      <c r="ZL65" s="10"/>
      <c r="ZM65" s="10"/>
      <c r="ZN65" s="10"/>
      <c r="ZO65" s="10"/>
      <c r="ZP65" s="10"/>
      <c r="ZQ65" s="10"/>
      <c r="ZR65" s="10"/>
      <c r="ZS65" s="10"/>
      <c r="ZT65" s="10"/>
      <c r="ZU65" s="10"/>
      <c r="ZV65" s="10"/>
      <c r="ZW65" s="10"/>
      <c r="ZX65" s="10"/>
      <c r="ZY65" s="10"/>
      <c r="ZZ65" s="10"/>
      <c r="AAA65" s="10"/>
      <c r="AAB65" s="10"/>
      <c r="AAC65" s="10"/>
      <c r="AAD65" s="10"/>
      <c r="AAE65" s="10"/>
      <c r="AAF65" s="10"/>
      <c r="AAG65" s="10"/>
      <c r="AAH65" s="10"/>
      <c r="AAI65" s="10"/>
      <c r="AAJ65" s="10"/>
      <c r="AAK65" s="10"/>
      <c r="AAL65" s="10"/>
      <c r="AAM65" s="10"/>
      <c r="AAN65" s="10"/>
      <c r="AAO65" s="10"/>
      <c r="AAP65" s="10"/>
      <c r="AAQ65" s="10"/>
      <c r="AAR65" s="10"/>
      <c r="AAS65" s="10"/>
      <c r="AAT65" s="10"/>
      <c r="AAU65" s="10"/>
      <c r="AAV65" s="10"/>
      <c r="AAW65" s="10"/>
      <c r="AAX65" s="10"/>
      <c r="AAY65" s="10"/>
      <c r="AAZ65" s="10"/>
      <c r="ABA65" s="10"/>
      <c r="ABB65" s="10"/>
      <c r="ABC65" s="10"/>
      <c r="ABD65" s="10"/>
      <c r="ABE65" s="10"/>
      <c r="ABF65" s="10"/>
      <c r="ABG65" s="10"/>
      <c r="ABH65" s="10"/>
      <c r="ABI65" s="10"/>
      <c r="ABJ65" s="10"/>
      <c r="ABK65" s="10"/>
      <c r="ABL65" s="10"/>
      <c r="ABM65" s="10"/>
      <c r="ABN65" s="10"/>
      <c r="ABO65" s="10"/>
      <c r="ABP65" s="10"/>
      <c r="ABQ65" s="10"/>
      <c r="ABR65" s="10"/>
      <c r="ABS65" s="10"/>
      <c r="ABT65" s="10"/>
      <c r="ABU65" s="10"/>
      <c r="ABV65" s="10"/>
      <c r="ABW65" s="10"/>
      <c r="ABX65" s="10"/>
      <c r="ABY65" s="10"/>
      <c r="ABZ65" s="10"/>
      <c r="ACA65" s="10"/>
      <c r="ACB65" s="10"/>
      <c r="ACC65" s="10"/>
      <c r="ACD65" s="10"/>
      <c r="ACE65" s="10"/>
      <c r="ACF65" s="10"/>
      <c r="ACG65" s="10"/>
      <c r="ACH65" s="10"/>
      <c r="ACI65" s="10"/>
      <c r="ACJ65" s="10"/>
      <c r="ACK65" s="10"/>
      <c r="ACL65" s="10"/>
      <c r="ACM65" s="10"/>
      <c r="ACN65" s="10"/>
      <c r="ACO65" s="10"/>
      <c r="ACP65" s="10"/>
      <c r="ACQ65" s="10"/>
      <c r="ACR65" s="10"/>
      <c r="ACS65" s="10"/>
      <c r="ACT65" s="10"/>
      <c r="ACU65" s="10"/>
      <c r="ACV65" s="10"/>
      <c r="ACW65" s="10"/>
      <c r="ACX65" s="10"/>
      <c r="ACY65" s="10"/>
      <c r="ACZ65" s="10"/>
      <c r="ADA65" s="10"/>
      <c r="ADB65" s="10"/>
      <c r="ADC65" s="10"/>
      <c r="ADD65" s="10"/>
      <c r="ADE65" s="10"/>
      <c r="ADF65" s="10"/>
      <c r="ADG65" s="10"/>
      <c r="ADH65" s="10"/>
      <c r="ADI65" s="10"/>
      <c r="ADJ65" s="10"/>
      <c r="ADK65" s="10"/>
      <c r="ADL65" s="10"/>
      <c r="ADM65" s="10"/>
      <c r="ADN65" s="10"/>
      <c r="ADO65" s="10"/>
      <c r="ADP65" s="10"/>
      <c r="ADQ65" s="10"/>
      <c r="ADR65" s="10"/>
      <c r="ADS65" s="10"/>
      <c r="ADT65" s="10"/>
      <c r="ADU65" s="10"/>
      <c r="ADV65" s="10"/>
      <c r="ADW65" s="10"/>
      <c r="ADX65" s="10"/>
      <c r="ADY65" s="10"/>
      <c r="ADZ65" s="10"/>
      <c r="AEA65" s="10"/>
      <c r="AEB65" s="10"/>
      <c r="AEC65" s="10"/>
      <c r="AED65" s="10"/>
    </row>
    <row r="66" spans="1:810" s="88" customFormat="1" x14ac:dyDescent="0.3">
      <c r="A66" s="52"/>
      <c r="B66" s="51">
        <v>1</v>
      </c>
      <c r="C66" s="108" t="s">
        <v>250</v>
      </c>
      <c r="D66" s="109" t="s">
        <v>73</v>
      </c>
      <c r="E66" s="110"/>
      <c r="F66" s="110"/>
      <c r="G66" s="110"/>
      <c r="H66" s="111"/>
      <c r="I66" s="110">
        <v>1</v>
      </c>
      <c r="J66" s="110" t="s">
        <v>42</v>
      </c>
      <c r="K66" s="110" t="s">
        <v>43</v>
      </c>
      <c r="L66" s="112"/>
      <c r="M66" s="113">
        <v>1999</v>
      </c>
      <c r="N66" s="65">
        <v>36381</v>
      </c>
      <c r="O66" s="111">
        <v>5700000</v>
      </c>
      <c r="P66" s="114"/>
      <c r="Q66" s="114"/>
      <c r="R66" s="76" t="s">
        <v>251</v>
      </c>
      <c r="S66" s="74" t="s">
        <v>252</v>
      </c>
      <c r="T66" s="45" t="s">
        <v>75</v>
      </c>
      <c r="U66" s="46" t="str">
        <f t="shared" si="0"/>
        <v>Cu</v>
      </c>
      <c r="V66" s="45">
        <v>2000</v>
      </c>
      <c r="W66" s="45">
        <v>0.34</v>
      </c>
      <c r="X66" s="45">
        <v>0.24</v>
      </c>
      <c r="Y66" s="45">
        <v>0.53250245060432189</v>
      </c>
      <c r="Z66" s="45">
        <v>1955</v>
      </c>
      <c r="AA66" s="45">
        <v>575</v>
      </c>
      <c r="AB66" s="45" t="s">
        <v>76</v>
      </c>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c r="NZ66" s="10"/>
      <c r="OA66" s="10"/>
      <c r="OB66" s="10"/>
      <c r="OC66" s="10"/>
      <c r="OD66" s="10"/>
      <c r="OE66" s="10"/>
      <c r="OF66" s="10"/>
      <c r="OG66" s="10"/>
      <c r="OH66" s="10"/>
      <c r="OI66" s="10"/>
      <c r="OJ66" s="10"/>
      <c r="OK66" s="10"/>
      <c r="OL66" s="10"/>
      <c r="OM66" s="10"/>
      <c r="ON66" s="10"/>
      <c r="OO66" s="10"/>
      <c r="OP66" s="10"/>
      <c r="OQ66" s="10"/>
      <c r="OR66" s="10"/>
      <c r="OS66" s="10"/>
      <c r="OT66" s="10"/>
      <c r="OU66" s="10"/>
      <c r="OV66" s="10"/>
      <c r="OW66" s="10"/>
      <c r="OX66" s="10"/>
      <c r="OY66" s="10"/>
      <c r="OZ66" s="10"/>
      <c r="PA66" s="10"/>
      <c r="PB66" s="10"/>
      <c r="PC66" s="10"/>
      <c r="PD66" s="10"/>
      <c r="PE66" s="10"/>
      <c r="PF66" s="10"/>
      <c r="PG66" s="10"/>
      <c r="PH66" s="10"/>
      <c r="PI66" s="10"/>
      <c r="PJ66" s="10"/>
      <c r="PK66" s="10"/>
      <c r="PL66" s="10"/>
      <c r="PM66" s="10"/>
      <c r="PN66" s="10"/>
      <c r="PO66" s="10"/>
      <c r="PP66" s="10"/>
      <c r="PQ66" s="10"/>
      <c r="PR66" s="10"/>
      <c r="PS66" s="10"/>
      <c r="PT66" s="10"/>
      <c r="PU66" s="10"/>
      <c r="PV66" s="10"/>
      <c r="PW66" s="10"/>
      <c r="PX66" s="10"/>
      <c r="PY66" s="10"/>
      <c r="PZ66" s="10"/>
      <c r="QA66" s="10"/>
      <c r="QB66" s="10"/>
      <c r="QC66" s="10"/>
      <c r="QD66" s="10"/>
      <c r="QE66" s="10"/>
      <c r="QF66" s="10"/>
      <c r="QG66" s="10"/>
      <c r="QH66" s="10"/>
      <c r="QI66" s="10"/>
      <c r="QJ66" s="10"/>
      <c r="QK66" s="10"/>
      <c r="QL66" s="10"/>
      <c r="QM66" s="10"/>
      <c r="QN66" s="10"/>
      <c r="QO66" s="10"/>
      <c r="QP66" s="10"/>
      <c r="QQ66" s="10"/>
      <c r="QR66" s="10"/>
      <c r="QS66" s="10"/>
      <c r="QT66" s="10"/>
      <c r="QU66" s="10"/>
      <c r="QV66" s="10"/>
      <c r="QW66" s="10"/>
      <c r="QX66" s="10"/>
      <c r="QY66" s="10"/>
      <c r="QZ66" s="10"/>
      <c r="RA66" s="10"/>
      <c r="RB66" s="10"/>
      <c r="RC66" s="10"/>
      <c r="RD66" s="10"/>
      <c r="RE66" s="10"/>
      <c r="RF66" s="10"/>
      <c r="RG66" s="10"/>
      <c r="RH66" s="10"/>
      <c r="RI66" s="10"/>
      <c r="RJ66" s="10"/>
      <c r="RK66" s="10"/>
      <c r="RL66" s="10"/>
      <c r="RM66" s="10"/>
      <c r="RN66" s="10"/>
      <c r="RO66" s="10"/>
      <c r="RP66" s="10"/>
      <c r="RQ66" s="10"/>
      <c r="RR66" s="10"/>
      <c r="RS66" s="10"/>
      <c r="RT66" s="10"/>
      <c r="RU66" s="10"/>
      <c r="RV66" s="10"/>
      <c r="RW66" s="10"/>
      <c r="RX66" s="10"/>
      <c r="RY66" s="10"/>
      <c r="RZ66" s="10"/>
      <c r="SA66" s="10"/>
      <c r="SB66" s="10"/>
      <c r="SC66" s="10"/>
      <c r="SD66" s="10"/>
      <c r="SE66" s="10"/>
      <c r="SF66" s="10"/>
      <c r="SG66" s="10"/>
      <c r="SH66" s="10"/>
      <c r="SI66" s="10"/>
      <c r="SJ66" s="10"/>
      <c r="SK66" s="10"/>
      <c r="SL66" s="10"/>
      <c r="SM66" s="10"/>
      <c r="SN66" s="10"/>
      <c r="SO66" s="10"/>
      <c r="SP66" s="10"/>
      <c r="SQ66" s="10"/>
      <c r="SR66" s="10"/>
      <c r="SS66" s="10"/>
      <c r="ST66" s="10"/>
      <c r="SU66" s="10"/>
      <c r="SV66" s="10"/>
      <c r="SW66" s="10"/>
      <c r="SX66" s="10"/>
      <c r="SY66" s="10"/>
      <c r="SZ66" s="10"/>
      <c r="TA66" s="10"/>
      <c r="TB66" s="10"/>
      <c r="TC66" s="10"/>
      <c r="TD66" s="10"/>
      <c r="TE66" s="10"/>
      <c r="TF66" s="10"/>
      <c r="TG66" s="10"/>
      <c r="TH66" s="10"/>
      <c r="TI66" s="10"/>
      <c r="TJ66" s="10"/>
      <c r="TK66" s="10"/>
      <c r="TL66" s="10"/>
      <c r="TM66" s="10"/>
      <c r="TN66" s="10"/>
      <c r="TO66" s="10"/>
      <c r="TP66" s="10"/>
      <c r="TQ66" s="10"/>
      <c r="TR66" s="10"/>
      <c r="TS66" s="10"/>
      <c r="TT66" s="10"/>
      <c r="TU66" s="10"/>
      <c r="TV66" s="10"/>
      <c r="TW66" s="10"/>
      <c r="TX66" s="10"/>
      <c r="TY66" s="10"/>
      <c r="TZ66" s="10"/>
      <c r="UA66" s="10"/>
      <c r="UB66" s="10"/>
      <c r="UC66" s="10"/>
      <c r="UD66" s="10"/>
      <c r="UE66" s="10"/>
      <c r="UF66" s="10"/>
      <c r="UG66" s="10"/>
      <c r="UH66" s="10"/>
      <c r="UI66" s="10"/>
      <c r="UJ66" s="10"/>
      <c r="UK66" s="10"/>
      <c r="UL66" s="10"/>
      <c r="UM66" s="10"/>
      <c r="UN66" s="10"/>
      <c r="UO66" s="10"/>
      <c r="UP66" s="10"/>
      <c r="UQ66" s="10"/>
      <c r="UR66" s="10"/>
      <c r="US66" s="10"/>
      <c r="UT66" s="10"/>
      <c r="UU66" s="10"/>
      <c r="UV66" s="10"/>
      <c r="UW66" s="10"/>
      <c r="UX66" s="10"/>
      <c r="UY66" s="10"/>
      <c r="UZ66" s="10"/>
      <c r="VA66" s="10"/>
      <c r="VB66" s="10"/>
      <c r="VC66" s="10"/>
      <c r="VD66" s="10"/>
      <c r="VE66" s="10"/>
      <c r="VF66" s="10"/>
      <c r="VG66" s="10"/>
      <c r="VH66" s="10"/>
      <c r="VI66" s="10"/>
      <c r="VJ66" s="10"/>
      <c r="VK66" s="10"/>
      <c r="VL66" s="10"/>
      <c r="VM66" s="10"/>
      <c r="VN66" s="10"/>
      <c r="VO66" s="10"/>
      <c r="VP66" s="10"/>
      <c r="VQ66" s="10"/>
      <c r="VR66" s="10"/>
      <c r="VS66" s="10"/>
      <c r="VT66" s="10"/>
      <c r="VU66" s="10"/>
      <c r="VV66" s="10"/>
      <c r="VW66" s="10"/>
      <c r="VX66" s="10"/>
      <c r="VY66" s="10"/>
      <c r="VZ66" s="10"/>
      <c r="WA66" s="10"/>
      <c r="WB66" s="10"/>
      <c r="WC66" s="10"/>
      <c r="WD66" s="10"/>
      <c r="WE66" s="10"/>
      <c r="WF66" s="10"/>
      <c r="WG66" s="10"/>
      <c r="WH66" s="10"/>
      <c r="WI66" s="10"/>
      <c r="WJ66" s="10"/>
      <c r="WK66" s="10"/>
      <c r="WL66" s="10"/>
      <c r="WM66" s="10"/>
      <c r="WN66" s="10"/>
      <c r="WO66" s="10"/>
      <c r="WP66" s="10"/>
      <c r="WQ66" s="10"/>
      <c r="WR66" s="10"/>
      <c r="WS66" s="10"/>
      <c r="WT66" s="10"/>
      <c r="WU66" s="10"/>
      <c r="WV66" s="10"/>
      <c r="WW66" s="10"/>
      <c r="WX66" s="10"/>
      <c r="WY66" s="10"/>
      <c r="WZ66" s="10"/>
      <c r="XA66" s="10"/>
      <c r="XB66" s="10"/>
      <c r="XC66" s="10"/>
      <c r="XD66" s="10"/>
      <c r="XE66" s="10"/>
      <c r="XF66" s="10"/>
      <c r="XG66" s="10"/>
      <c r="XH66" s="10"/>
      <c r="XI66" s="10"/>
      <c r="XJ66" s="10"/>
      <c r="XK66" s="10"/>
      <c r="XL66" s="10"/>
      <c r="XM66" s="10"/>
      <c r="XN66" s="10"/>
      <c r="XO66" s="10"/>
      <c r="XP66" s="10"/>
      <c r="XQ66" s="10"/>
      <c r="XR66" s="10"/>
      <c r="XS66" s="10"/>
      <c r="XT66" s="10"/>
      <c r="XU66" s="10"/>
      <c r="XV66" s="10"/>
      <c r="XW66" s="10"/>
      <c r="XX66" s="10"/>
      <c r="XY66" s="10"/>
      <c r="XZ66" s="10"/>
      <c r="YA66" s="10"/>
      <c r="YB66" s="10"/>
      <c r="YC66" s="10"/>
      <c r="YD66" s="10"/>
      <c r="YE66" s="10"/>
      <c r="YF66" s="10"/>
      <c r="YG66" s="10"/>
      <c r="YH66" s="10"/>
      <c r="YI66" s="10"/>
      <c r="YJ66" s="10"/>
      <c r="YK66" s="10"/>
      <c r="YL66" s="10"/>
      <c r="YM66" s="10"/>
      <c r="YN66" s="10"/>
      <c r="YO66" s="10"/>
      <c r="YP66" s="10"/>
      <c r="YQ66" s="10"/>
      <c r="YR66" s="10"/>
      <c r="YS66" s="10"/>
      <c r="YT66" s="10"/>
      <c r="YU66" s="10"/>
      <c r="YV66" s="10"/>
      <c r="YW66" s="10"/>
      <c r="YX66" s="10"/>
      <c r="YY66" s="10"/>
      <c r="YZ66" s="10"/>
      <c r="ZA66" s="10"/>
      <c r="ZB66" s="10"/>
      <c r="ZC66" s="10"/>
      <c r="ZD66" s="10"/>
      <c r="ZE66" s="10"/>
      <c r="ZF66" s="10"/>
      <c r="ZG66" s="10"/>
      <c r="ZH66" s="10"/>
      <c r="ZI66" s="10"/>
      <c r="ZJ66" s="10"/>
      <c r="ZK66" s="10"/>
      <c r="ZL66" s="10"/>
      <c r="ZM66" s="10"/>
      <c r="ZN66" s="10"/>
      <c r="ZO66" s="10"/>
      <c r="ZP66" s="10"/>
      <c r="ZQ66" s="10"/>
      <c r="ZR66" s="10"/>
      <c r="ZS66" s="10"/>
      <c r="ZT66" s="10"/>
      <c r="ZU66" s="10"/>
      <c r="ZV66" s="10"/>
      <c r="ZW66" s="10"/>
      <c r="ZX66" s="10"/>
      <c r="ZY66" s="10"/>
      <c r="ZZ66" s="10"/>
      <c r="AAA66" s="10"/>
      <c r="AAB66" s="10"/>
      <c r="AAC66" s="10"/>
      <c r="AAD66" s="10"/>
      <c r="AAE66" s="10"/>
      <c r="AAF66" s="10"/>
      <c r="AAG66" s="10"/>
      <c r="AAH66" s="10"/>
      <c r="AAI66" s="10"/>
      <c r="AAJ66" s="10"/>
      <c r="AAK66" s="10"/>
      <c r="AAL66" s="10"/>
      <c r="AAM66" s="10"/>
      <c r="AAN66" s="10"/>
      <c r="AAO66" s="10"/>
      <c r="AAP66" s="10"/>
      <c r="AAQ66" s="10"/>
      <c r="AAR66" s="10"/>
      <c r="AAS66" s="10"/>
      <c r="AAT66" s="10"/>
      <c r="AAU66" s="10"/>
      <c r="AAV66" s="10"/>
      <c r="AAW66" s="10"/>
      <c r="AAX66" s="10"/>
      <c r="AAY66" s="10"/>
      <c r="AAZ66" s="10"/>
      <c r="ABA66" s="10"/>
      <c r="ABB66" s="10"/>
      <c r="ABC66" s="10"/>
      <c r="ABD66" s="10"/>
      <c r="ABE66" s="10"/>
      <c r="ABF66" s="10"/>
      <c r="ABG66" s="10"/>
      <c r="ABH66" s="10"/>
      <c r="ABI66" s="10"/>
      <c r="ABJ66" s="10"/>
      <c r="ABK66" s="10"/>
      <c r="ABL66" s="10"/>
      <c r="ABM66" s="10"/>
      <c r="ABN66" s="10"/>
      <c r="ABO66" s="10"/>
      <c r="ABP66" s="10"/>
      <c r="ABQ66" s="10"/>
      <c r="ABR66" s="10"/>
      <c r="ABS66" s="10"/>
      <c r="ABT66" s="10"/>
      <c r="ABU66" s="10"/>
      <c r="ABV66" s="10"/>
      <c r="ABW66" s="10"/>
      <c r="ABX66" s="10"/>
      <c r="ABY66" s="10"/>
      <c r="ABZ66" s="10"/>
      <c r="ACA66" s="10"/>
      <c r="ACB66" s="10"/>
      <c r="ACC66" s="10"/>
      <c r="ACD66" s="10"/>
      <c r="ACE66" s="10"/>
      <c r="ACF66" s="10"/>
      <c r="ACG66" s="10"/>
      <c r="ACH66" s="10"/>
      <c r="ACI66" s="10"/>
      <c r="ACJ66" s="10"/>
      <c r="ACK66" s="10"/>
      <c r="ACL66" s="10"/>
      <c r="ACM66" s="10"/>
      <c r="ACN66" s="10"/>
      <c r="ACO66" s="10"/>
      <c r="ACP66" s="10"/>
      <c r="ACQ66" s="10"/>
      <c r="ACR66" s="10"/>
      <c r="ACS66" s="10"/>
      <c r="ACT66" s="10"/>
      <c r="ACU66" s="10"/>
      <c r="ACV66" s="10"/>
      <c r="ACW66" s="10"/>
      <c r="ACX66" s="10"/>
      <c r="ACY66" s="10"/>
      <c r="ACZ66" s="10"/>
      <c r="ADA66" s="10"/>
      <c r="ADB66" s="10"/>
      <c r="ADC66" s="10"/>
      <c r="ADD66" s="10"/>
      <c r="ADE66" s="10"/>
      <c r="ADF66" s="10"/>
      <c r="ADG66" s="10"/>
      <c r="ADH66" s="10"/>
      <c r="ADI66" s="10"/>
      <c r="ADJ66" s="10"/>
      <c r="ADK66" s="10"/>
      <c r="ADL66" s="10"/>
      <c r="ADM66" s="10"/>
      <c r="ADN66" s="10"/>
      <c r="ADO66" s="10"/>
      <c r="ADP66" s="10"/>
      <c r="ADQ66" s="10"/>
      <c r="ADR66" s="10"/>
      <c r="ADS66" s="10"/>
      <c r="ADT66" s="10"/>
      <c r="ADU66" s="10"/>
      <c r="ADV66" s="10"/>
      <c r="ADW66" s="10"/>
      <c r="ADX66" s="10"/>
      <c r="ADY66" s="10"/>
      <c r="ADZ66" s="10"/>
      <c r="AEA66" s="10"/>
      <c r="AEB66" s="10"/>
      <c r="AEC66" s="10"/>
      <c r="AED66" s="10"/>
    </row>
    <row r="67" spans="1:810" s="88" customFormat="1" ht="24" x14ac:dyDescent="0.3">
      <c r="A67" s="49"/>
      <c r="B67" s="51">
        <v>3</v>
      </c>
      <c r="C67" s="108" t="s">
        <v>253</v>
      </c>
      <c r="D67" s="109" t="s">
        <v>254</v>
      </c>
      <c r="E67" s="110" t="s">
        <v>255</v>
      </c>
      <c r="F67" s="110"/>
      <c r="G67" s="110"/>
      <c r="H67" s="111"/>
      <c r="I67" s="110">
        <v>1</v>
      </c>
      <c r="J67" s="110" t="s">
        <v>32</v>
      </c>
      <c r="K67" s="110" t="s">
        <v>106</v>
      </c>
      <c r="L67" s="112"/>
      <c r="M67" s="113">
        <v>1999</v>
      </c>
      <c r="N67" s="65">
        <v>36316</v>
      </c>
      <c r="O67" s="111">
        <v>10000</v>
      </c>
      <c r="P67" s="114"/>
      <c r="Q67" s="114"/>
      <c r="R67" s="76" t="s">
        <v>256</v>
      </c>
      <c r="S67" s="74" t="s">
        <v>257</v>
      </c>
      <c r="T67" s="45"/>
      <c r="U67" s="46" t="str">
        <f t="shared" si="0"/>
        <v>Au Ag</v>
      </c>
      <c r="V67" s="45"/>
      <c r="W67" s="45"/>
      <c r="X67" s="45"/>
      <c r="Y67" s="45"/>
      <c r="Z67" s="45"/>
      <c r="AA67" s="45"/>
      <c r="AB67" s="45"/>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10"/>
      <c r="NG67" s="10"/>
      <c r="NH67" s="10"/>
      <c r="NI67" s="10"/>
      <c r="NJ67" s="10"/>
      <c r="NK67" s="10"/>
      <c r="NL67" s="10"/>
      <c r="NM67" s="10"/>
      <c r="NN67" s="10"/>
      <c r="NO67" s="10"/>
      <c r="NP67" s="10"/>
      <c r="NQ67" s="10"/>
      <c r="NR67" s="10"/>
      <c r="NS67" s="10"/>
      <c r="NT67" s="10"/>
      <c r="NU67" s="10"/>
      <c r="NV67" s="10"/>
      <c r="NW67" s="10"/>
      <c r="NX67" s="10"/>
      <c r="NY67" s="10"/>
      <c r="NZ67" s="10"/>
      <c r="OA67" s="10"/>
      <c r="OB67" s="10"/>
      <c r="OC67" s="10"/>
      <c r="OD67" s="10"/>
      <c r="OE67" s="10"/>
      <c r="OF67" s="10"/>
      <c r="OG67" s="10"/>
      <c r="OH67" s="10"/>
      <c r="OI67" s="10"/>
      <c r="OJ67" s="10"/>
      <c r="OK67" s="10"/>
      <c r="OL67" s="10"/>
      <c r="OM67" s="10"/>
      <c r="ON67" s="10"/>
      <c r="OO67" s="10"/>
      <c r="OP67" s="10"/>
      <c r="OQ67" s="10"/>
      <c r="OR67" s="10"/>
      <c r="OS67" s="10"/>
      <c r="OT67" s="10"/>
      <c r="OU67" s="10"/>
      <c r="OV67" s="10"/>
      <c r="OW67" s="10"/>
      <c r="OX67" s="10"/>
      <c r="OY67" s="10"/>
      <c r="OZ67" s="10"/>
      <c r="PA67" s="10"/>
      <c r="PB67" s="10"/>
      <c r="PC67" s="10"/>
      <c r="PD67" s="10"/>
      <c r="PE67" s="10"/>
      <c r="PF67" s="10"/>
      <c r="PG67" s="10"/>
      <c r="PH67" s="10"/>
      <c r="PI67" s="10"/>
      <c r="PJ67" s="10"/>
      <c r="PK67" s="10"/>
      <c r="PL67" s="10"/>
      <c r="PM67" s="10"/>
      <c r="PN67" s="10"/>
      <c r="PO67" s="10"/>
      <c r="PP67" s="10"/>
      <c r="PQ67" s="10"/>
      <c r="PR67" s="10"/>
      <c r="PS67" s="10"/>
      <c r="PT67" s="10"/>
      <c r="PU67" s="10"/>
      <c r="PV67" s="10"/>
      <c r="PW67" s="10"/>
      <c r="PX67" s="10"/>
      <c r="PY67" s="10"/>
      <c r="PZ67" s="10"/>
      <c r="QA67" s="10"/>
      <c r="QB67" s="10"/>
      <c r="QC67" s="10"/>
      <c r="QD67" s="10"/>
      <c r="QE67" s="10"/>
      <c r="QF67" s="10"/>
      <c r="QG67" s="10"/>
      <c r="QH67" s="10"/>
      <c r="QI67" s="10"/>
      <c r="QJ67" s="10"/>
      <c r="QK67" s="10"/>
      <c r="QL67" s="10"/>
      <c r="QM67" s="10"/>
      <c r="QN67" s="10"/>
      <c r="QO67" s="10"/>
      <c r="QP67" s="10"/>
      <c r="QQ67" s="10"/>
      <c r="QR67" s="10"/>
      <c r="QS67" s="10"/>
      <c r="QT67" s="10"/>
      <c r="QU67" s="10"/>
      <c r="QV67" s="10"/>
      <c r="QW67" s="10"/>
      <c r="QX67" s="10"/>
      <c r="QY67" s="10"/>
      <c r="QZ67" s="10"/>
      <c r="RA67" s="10"/>
      <c r="RB67" s="10"/>
      <c r="RC67" s="10"/>
      <c r="RD67" s="10"/>
      <c r="RE67" s="10"/>
      <c r="RF67" s="10"/>
      <c r="RG67" s="10"/>
      <c r="RH67" s="10"/>
      <c r="RI67" s="10"/>
      <c r="RJ67" s="10"/>
      <c r="RK67" s="10"/>
      <c r="RL67" s="10"/>
      <c r="RM67" s="10"/>
      <c r="RN67" s="10"/>
      <c r="RO67" s="10"/>
      <c r="RP67" s="10"/>
      <c r="RQ67" s="10"/>
      <c r="RR67" s="10"/>
      <c r="RS67" s="10"/>
      <c r="RT67" s="10"/>
      <c r="RU67" s="10"/>
      <c r="RV67" s="10"/>
      <c r="RW67" s="10"/>
      <c r="RX67" s="10"/>
      <c r="RY67" s="10"/>
      <c r="RZ67" s="10"/>
      <c r="SA67" s="10"/>
      <c r="SB67" s="10"/>
      <c r="SC67" s="10"/>
      <c r="SD67" s="10"/>
      <c r="SE67" s="10"/>
      <c r="SF67" s="10"/>
      <c r="SG67" s="10"/>
      <c r="SH67" s="10"/>
      <c r="SI67" s="10"/>
      <c r="SJ67" s="10"/>
      <c r="SK67" s="10"/>
      <c r="SL67" s="10"/>
      <c r="SM67" s="10"/>
      <c r="SN67" s="10"/>
      <c r="SO67" s="10"/>
      <c r="SP67" s="10"/>
      <c r="SQ67" s="10"/>
      <c r="SR67" s="10"/>
      <c r="SS67" s="10"/>
      <c r="ST67" s="10"/>
      <c r="SU67" s="10"/>
      <c r="SV67" s="10"/>
      <c r="SW67" s="10"/>
      <c r="SX67" s="10"/>
      <c r="SY67" s="10"/>
      <c r="SZ67" s="10"/>
      <c r="TA67" s="10"/>
      <c r="TB67" s="10"/>
      <c r="TC67" s="10"/>
      <c r="TD67" s="10"/>
      <c r="TE67" s="10"/>
      <c r="TF67" s="10"/>
      <c r="TG67" s="10"/>
      <c r="TH67" s="10"/>
      <c r="TI67" s="10"/>
      <c r="TJ67" s="10"/>
      <c r="TK67" s="10"/>
      <c r="TL67" s="10"/>
      <c r="TM67" s="10"/>
      <c r="TN67" s="10"/>
      <c r="TO67" s="10"/>
      <c r="TP67" s="10"/>
      <c r="TQ67" s="10"/>
      <c r="TR67" s="10"/>
      <c r="TS67" s="10"/>
      <c r="TT67" s="10"/>
      <c r="TU67" s="10"/>
      <c r="TV67" s="10"/>
      <c r="TW67" s="10"/>
      <c r="TX67" s="10"/>
      <c r="TY67" s="10"/>
      <c r="TZ67" s="10"/>
      <c r="UA67" s="10"/>
      <c r="UB67" s="10"/>
      <c r="UC67" s="10"/>
      <c r="UD67" s="10"/>
      <c r="UE67" s="10"/>
      <c r="UF67" s="10"/>
      <c r="UG67" s="10"/>
      <c r="UH67" s="10"/>
      <c r="UI67" s="10"/>
      <c r="UJ67" s="10"/>
      <c r="UK67" s="10"/>
      <c r="UL67" s="10"/>
      <c r="UM67" s="10"/>
      <c r="UN67" s="10"/>
      <c r="UO67" s="10"/>
      <c r="UP67" s="10"/>
      <c r="UQ67" s="10"/>
      <c r="UR67" s="10"/>
      <c r="US67" s="10"/>
      <c r="UT67" s="10"/>
      <c r="UU67" s="10"/>
      <c r="UV67" s="10"/>
      <c r="UW67" s="10"/>
      <c r="UX67" s="10"/>
      <c r="UY67" s="10"/>
      <c r="UZ67" s="10"/>
      <c r="VA67" s="10"/>
      <c r="VB67" s="10"/>
      <c r="VC67" s="10"/>
      <c r="VD67" s="10"/>
      <c r="VE67" s="10"/>
      <c r="VF67" s="10"/>
      <c r="VG67" s="10"/>
      <c r="VH67" s="10"/>
      <c r="VI67" s="10"/>
      <c r="VJ67" s="10"/>
      <c r="VK67" s="10"/>
      <c r="VL67" s="10"/>
      <c r="VM67" s="10"/>
      <c r="VN67" s="10"/>
      <c r="VO67" s="10"/>
      <c r="VP67" s="10"/>
      <c r="VQ67" s="10"/>
      <c r="VR67" s="10"/>
      <c r="VS67" s="10"/>
      <c r="VT67" s="10"/>
      <c r="VU67" s="10"/>
      <c r="VV67" s="10"/>
      <c r="VW67" s="10"/>
      <c r="VX67" s="10"/>
      <c r="VY67" s="10"/>
      <c r="VZ67" s="10"/>
      <c r="WA67" s="10"/>
      <c r="WB67" s="10"/>
      <c r="WC67" s="10"/>
      <c r="WD67" s="10"/>
      <c r="WE67" s="10"/>
      <c r="WF67" s="10"/>
      <c r="WG67" s="10"/>
      <c r="WH67" s="10"/>
      <c r="WI67" s="10"/>
      <c r="WJ67" s="10"/>
      <c r="WK67" s="10"/>
      <c r="WL67" s="10"/>
      <c r="WM67" s="10"/>
      <c r="WN67" s="10"/>
      <c r="WO67" s="10"/>
      <c r="WP67" s="10"/>
      <c r="WQ67" s="10"/>
      <c r="WR67" s="10"/>
      <c r="WS67" s="10"/>
      <c r="WT67" s="10"/>
      <c r="WU67" s="10"/>
      <c r="WV67" s="10"/>
      <c r="WW67" s="10"/>
      <c r="WX67" s="10"/>
      <c r="WY67" s="10"/>
      <c r="WZ67" s="10"/>
      <c r="XA67" s="10"/>
      <c r="XB67" s="10"/>
      <c r="XC67" s="10"/>
      <c r="XD67" s="10"/>
      <c r="XE67" s="10"/>
      <c r="XF67" s="10"/>
      <c r="XG67" s="10"/>
      <c r="XH67" s="10"/>
      <c r="XI67" s="10"/>
      <c r="XJ67" s="10"/>
      <c r="XK67" s="10"/>
      <c r="XL67" s="10"/>
      <c r="XM67" s="10"/>
      <c r="XN67" s="10"/>
      <c r="XO67" s="10"/>
      <c r="XP67" s="10"/>
      <c r="XQ67" s="10"/>
      <c r="XR67" s="10"/>
      <c r="XS67" s="10"/>
      <c r="XT67" s="10"/>
      <c r="XU67" s="10"/>
      <c r="XV67" s="10"/>
      <c r="XW67" s="10"/>
      <c r="XX67" s="10"/>
      <c r="XY67" s="10"/>
      <c r="XZ67" s="10"/>
      <c r="YA67" s="10"/>
      <c r="YB67" s="10"/>
      <c r="YC67" s="10"/>
      <c r="YD67" s="10"/>
      <c r="YE67" s="10"/>
      <c r="YF67" s="10"/>
      <c r="YG67" s="10"/>
      <c r="YH67" s="10"/>
      <c r="YI67" s="10"/>
      <c r="YJ67" s="10"/>
      <c r="YK67" s="10"/>
      <c r="YL67" s="10"/>
      <c r="YM67" s="10"/>
      <c r="YN67" s="10"/>
      <c r="YO67" s="10"/>
      <c r="YP67" s="10"/>
      <c r="YQ67" s="10"/>
      <c r="YR67" s="10"/>
      <c r="YS67" s="10"/>
      <c r="YT67" s="10"/>
      <c r="YU67" s="10"/>
      <c r="YV67" s="10"/>
      <c r="YW67" s="10"/>
      <c r="YX67" s="10"/>
      <c r="YY67" s="10"/>
      <c r="YZ67" s="10"/>
      <c r="ZA67" s="10"/>
      <c r="ZB67" s="10"/>
      <c r="ZC67" s="10"/>
      <c r="ZD67" s="10"/>
      <c r="ZE67" s="10"/>
      <c r="ZF67" s="10"/>
      <c r="ZG67" s="10"/>
      <c r="ZH67" s="10"/>
      <c r="ZI67" s="10"/>
      <c r="ZJ67" s="10"/>
      <c r="ZK67" s="10"/>
      <c r="ZL67" s="10"/>
      <c r="ZM67" s="10"/>
      <c r="ZN67" s="10"/>
      <c r="ZO67" s="10"/>
      <c r="ZP67" s="10"/>
      <c r="ZQ67" s="10"/>
      <c r="ZR67" s="10"/>
      <c r="ZS67" s="10"/>
      <c r="ZT67" s="10"/>
      <c r="ZU67" s="10"/>
      <c r="ZV67" s="10"/>
      <c r="ZW67" s="10"/>
      <c r="ZX67" s="10"/>
      <c r="ZY67" s="10"/>
      <c r="ZZ67" s="10"/>
      <c r="AAA67" s="10"/>
      <c r="AAB67" s="10"/>
      <c r="AAC67" s="10"/>
      <c r="AAD67" s="10"/>
      <c r="AAE67" s="10"/>
      <c r="AAF67" s="10"/>
      <c r="AAG67" s="10"/>
      <c r="AAH67" s="10"/>
      <c r="AAI67" s="10"/>
      <c r="AAJ67" s="10"/>
      <c r="AAK67" s="10"/>
      <c r="AAL67" s="10"/>
      <c r="AAM67" s="10"/>
      <c r="AAN67" s="10"/>
      <c r="AAO67" s="10"/>
      <c r="AAP67" s="10"/>
      <c r="AAQ67" s="10"/>
      <c r="AAR67" s="10"/>
      <c r="AAS67" s="10"/>
      <c r="AAT67" s="10"/>
      <c r="AAU67" s="10"/>
      <c r="AAV67" s="10"/>
      <c r="AAW67" s="10"/>
      <c r="AAX67" s="10"/>
      <c r="AAY67" s="10"/>
      <c r="AAZ67" s="10"/>
      <c r="ABA67" s="10"/>
      <c r="ABB67" s="10"/>
      <c r="ABC67" s="10"/>
      <c r="ABD67" s="10"/>
      <c r="ABE67" s="10"/>
      <c r="ABF67" s="10"/>
      <c r="ABG67" s="10"/>
      <c r="ABH67" s="10"/>
      <c r="ABI67" s="10"/>
      <c r="ABJ67" s="10"/>
      <c r="ABK67" s="10"/>
      <c r="ABL67" s="10"/>
      <c r="ABM67" s="10"/>
      <c r="ABN67" s="10"/>
      <c r="ABO67" s="10"/>
      <c r="ABP67" s="10"/>
      <c r="ABQ67" s="10"/>
      <c r="ABR67" s="10"/>
      <c r="ABS67" s="10"/>
      <c r="ABT67" s="10"/>
      <c r="ABU67" s="10"/>
      <c r="ABV67" s="10"/>
      <c r="ABW67" s="10"/>
      <c r="ABX67" s="10"/>
      <c r="ABY67" s="10"/>
      <c r="ABZ67" s="10"/>
      <c r="ACA67" s="10"/>
      <c r="ACB67" s="10"/>
      <c r="ACC67" s="10"/>
      <c r="ACD67" s="10"/>
      <c r="ACE67" s="10"/>
      <c r="ACF67" s="10"/>
      <c r="ACG67" s="10"/>
      <c r="ACH67" s="10"/>
      <c r="ACI67" s="10"/>
      <c r="ACJ67" s="10"/>
      <c r="ACK67" s="10"/>
      <c r="ACL67" s="10"/>
      <c r="ACM67" s="10"/>
      <c r="ACN67" s="10"/>
      <c r="ACO67" s="10"/>
      <c r="ACP67" s="10"/>
      <c r="ACQ67" s="10"/>
      <c r="ACR67" s="10"/>
      <c r="ACS67" s="10"/>
      <c r="ACT67" s="10"/>
      <c r="ACU67" s="10"/>
      <c r="ACV67" s="10"/>
      <c r="ACW67" s="10"/>
      <c r="ACX67" s="10"/>
      <c r="ACY67" s="10"/>
      <c r="ACZ67" s="10"/>
      <c r="ADA67" s="10"/>
      <c r="ADB67" s="10"/>
      <c r="ADC67" s="10"/>
      <c r="ADD67" s="10"/>
      <c r="ADE67" s="10"/>
      <c r="ADF67" s="10"/>
      <c r="ADG67" s="10"/>
      <c r="ADH67" s="10"/>
      <c r="ADI67" s="10"/>
      <c r="ADJ67" s="10"/>
      <c r="ADK67" s="10"/>
      <c r="ADL67" s="10"/>
      <c r="ADM67" s="10"/>
      <c r="ADN67" s="10"/>
      <c r="ADO67" s="10"/>
      <c r="ADP67" s="10"/>
      <c r="ADQ67" s="10"/>
      <c r="ADR67" s="10"/>
      <c r="ADS67" s="10"/>
      <c r="ADT67" s="10"/>
      <c r="ADU67" s="10"/>
      <c r="ADV67" s="10"/>
      <c r="ADW67" s="10"/>
      <c r="ADX67" s="10"/>
      <c r="ADY67" s="10"/>
      <c r="ADZ67" s="10"/>
      <c r="AEA67" s="10"/>
      <c r="AEB67" s="10"/>
      <c r="AEC67" s="10"/>
      <c r="AED67" s="10"/>
    </row>
    <row r="68" spans="1:810" s="88" customFormat="1" x14ac:dyDescent="0.3">
      <c r="A68" s="34"/>
      <c r="B68" s="51">
        <v>2</v>
      </c>
      <c r="C68" s="108" t="s">
        <v>258</v>
      </c>
      <c r="D68" s="110" t="s">
        <v>63</v>
      </c>
      <c r="E68" s="110"/>
      <c r="F68" s="110"/>
      <c r="G68" s="110"/>
      <c r="H68" s="111"/>
      <c r="I68" s="110">
        <v>3</v>
      </c>
      <c r="J68" s="110" t="s">
        <v>49</v>
      </c>
      <c r="K68" s="110" t="s">
        <v>49</v>
      </c>
      <c r="L68" s="112" t="s">
        <v>234</v>
      </c>
      <c r="M68" s="113">
        <v>1999</v>
      </c>
      <c r="N68" s="65">
        <v>36276</v>
      </c>
      <c r="O68" s="111" t="s">
        <v>259</v>
      </c>
      <c r="P68" s="114">
        <v>12</v>
      </c>
      <c r="Q68" s="114">
        <v>4</v>
      </c>
      <c r="R68" s="76" t="s">
        <v>260</v>
      </c>
      <c r="S68" s="74" t="s">
        <v>261</v>
      </c>
      <c r="T68" s="45" t="s">
        <v>262</v>
      </c>
      <c r="U68" s="46" t="str">
        <f t="shared" si="0"/>
        <v>Au</v>
      </c>
      <c r="V68" s="45"/>
      <c r="W68" s="45"/>
      <c r="X68" s="45"/>
      <c r="Y68" s="45"/>
      <c r="Z68" s="45"/>
      <c r="AA68" s="45"/>
      <c r="AB68" s="45"/>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c r="NZ68" s="10"/>
      <c r="OA68" s="10"/>
      <c r="OB68" s="10"/>
      <c r="OC68" s="10"/>
      <c r="OD68" s="10"/>
      <c r="OE68" s="10"/>
      <c r="OF68" s="10"/>
      <c r="OG68" s="10"/>
      <c r="OH68" s="10"/>
      <c r="OI68" s="10"/>
      <c r="OJ68" s="10"/>
      <c r="OK68" s="10"/>
      <c r="OL68" s="10"/>
      <c r="OM68" s="10"/>
      <c r="ON68" s="10"/>
      <c r="OO68" s="10"/>
      <c r="OP68" s="10"/>
      <c r="OQ68" s="10"/>
      <c r="OR68" s="10"/>
      <c r="OS68" s="10"/>
      <c r="OT68" s="10"/>
      <c r="OU68" s="10"/>
      <c r="OV68" s="10"/>
      <c r="OW68" s="10"/>
      <c r="OX68" s="10"/>
      <c r="OY68" s="10"/>
      <c r="OZ68" s="10"/>
      <c r="PA68" s="10"/>
      <c r="PB68" s="10"/>
      <c r="PC68" s="10"/>
      <c r="PD68" s="10"/>
      <c r="PE68" s="10"/>
      <c r="PF68" s="10"/>
      <c r="PG68" s="10"/>
      <c r="PH68" s="10"/>
      <c r="PI68" s="10"/>
      <c r="PJ68" s="10"/>
      <c r="PK68" s="10"/>
      <c r="PL68" s="10"/>
      <c r="PM68" s="10"/>
      <c r="PN68" s="10"/>
      <c r="PO68" s="10"/>
      <c r="PP68" s="10"/>
      <c r="PQ68" s="10"/>
      <c r="PR68" s="10"/>
      <c r="PS68" s="10"/>
      <c r="PT68" s="10"/>
      <c r="PU68" s="10"/>
      <c r="PV68" s="10"/>
      <c r="PW68" s="10"/>
      <c r="PX68" s="10"/>
      <c r="PY68" s="10"/>
      <c r="PZ68" s="10"/>
      <c r="QA68" s="10"/>
      <c r="QB68" s="10"/>
      <c r="QC68" s="10"/>
      <c r="QD68" s="10"/>
      <c r="QE68" s="10"/>
      <c r="QF68" s="10"/>
      <c r="QG68" s="10"/>
      <c r="QH68" s="10"/>
      <c r="QI68" s="10"/>
      <c r="QJ68" s="10"/>
      <c r="QK68" s="10"/>
      <c r="QL68" s="10"/>
      <c r="QM68" s="10"/>
      <c r="QN68" s="10"/>
      <c r="QO68" s="10"/>
      <c r="QP68" s="10"/>
      <c r="QQ68" s="10"/>
      <c r="QR68" s="10"/>
      <c r="QS68" s="10"/>
      <c r="QT68" s="10"/>
      <c r="QU68" s="10"/>
      <c r="QV68" s="10"/>
      <c r="QW68" s="10"/>
      <c r="QX68" s="10"/>
      <c r="QY68" s="10"/>
      <c r="QZ68" s="10"/>
      <c r="RA68" s="10"/>
      <c r="RB68" s="10"/>
      <c r="RC68" s="10"/>
      <c r="RD68" s="10"/>
      <c r="RE68" s="10"/>
      <c r="RF68" s="10"/>
      <c r="RG68" s="10"/>
      <c r="RH68" s="10"/>
      <c r="RI68" s="10"/>
      <c r="RJ68" s="10"/>
      <c r="RK68" s="10"/>
      <c r="RL68" s="10"/>
      <c r="RM68" s="10"/>
      <c r="RN68" s="10"/>
      <c r="RO68" s="10"/>
      <c r="RP68" s="10"/>
      <c r="RQ68" s="10"/>
      <c r="RR68" s="10"/>
      <c r="RS68" s="10"/>
      <c r="RT68" s="10"/>
      <c r="RU68" s="10"/>
      <c r="RV68" s="10"/>
      <c r="RW68" s="10"/>
      <c r="RX68" s="10"/>
      <c r="RY68" s="10"/>
      <c r="RZ68" s="10"/>
      <c r="SA68" s="10"/>
      <c r="SB68" s="10"/>
      <c r="SC68" s="10"/>
      <c r="SD68" s="10"/>
      <c r="SE68" s="10"/>
      <c r="SF68" s="10"/>
      <c r="SG68" s="10"/>
      <c r="SH68" s="10"/>
      <c r="SI68" s="10"/>
      <c r="SJ68" s="10"/>
      <c r="SK68" s="10"/>
      <c r="SL68" s="10"/>
      <c r="SM68" s="10"/>
      <c r="SN68" s="10"/>
      <c r="SO68" s="10"/>
      <c r="SP68" s="10"/>
      <c r="SQ68" s="10"/>
      <c r="SR68" s="10"/>
      <c r="SS68" s="10"/>
      <c r="ST68" s="10"/>
      <c r="SU68" s="10"/>
      <c r="SV68" s="10"/>
      <c r="SW68" s="10"/>
      <c r="SX68" s="10"/>
      <c r="SY68" s="10"/>
      <c r="SZ68" s="10"/>
      <c r="TA68" s="10"/>
      <c r="TB68" s="10"/>
      <c r="TC68" s="10"/>
      <c r="TD68" s="10"/>
      <c r="TE68" s="10"/>
      <c r="TF68" s="10"/>
      <c r="TG68" s="10"/>
      <c r="TH68" s="10"/>
      <c r="TI68" s="10"/>
      <c r="TJ68" s="10"/>
      <c r="TK68" s="10"/>
      <c r="TL68" s="10"/>
      <c r="TM68" s="10"/>
      <c r="TN68" s="10"/>
      <c r="TO68" s="10"/>
      <c r="TP68" s="10"/>
      <c r="TQ68" s="10"/>
      <c r="TR68" s="10"/>
      <c r="TS68" s="10"/>
      <c r="TT68" s="10"/>
      <c r="TU68" s="10"/>
      <c r="TV68" s="10"/>
      <c r="TW68" s="10"/>
      <c r="TX68" s="10"/>
      <c r="TY68" s="10"/>
      <c r="TZ68" s="10"/>
      <c r="UA68" s="10"/>
      <c r="UB68" s="10"/>
      <c r="UC68" s="10"/>
      <c r="UD68" s="10"/>
      <c r="UE68" s="10"/>
      <c r="UF68" s="10"/>
      <c r="UG68" s="10"/>
      <c r="UH68" s="10"/>
      <c r="UI68" s="10"/>
      <c r="UJ68" s="10"/>
      <c r="UK68" s="10"/>
      <c r="UL68" s="10"/>
      <c r="UM68" s="10"/>
      <c r="UN68" s="10"/>
      <c r="UO68" s="10"/>
      <c r="UP68" s="10"/>
      <c r="UQ68" s="10"/>
      <c r="UR68" s="10"/>
      <c r="US68" s="10"/>
      <c r="UT68" s="10"/>
      <c r="UU68" s="10"/>
      <c r="UV68" s="10"/>
      <c r="UW68" s="10"/>
      <c r="UX68" s="10"/>
      <c r="UY68" s="10"/>
      <c r="UZ68" s="10"/>
      <c r="VA68" s="10"/>
      <c r="VB68" s="10"/>
      <c r="VC68" s="10"/>
      <c r="VD68" s="10"/>
      <c r="VE68" s="10"/>
      <c r="VF68" s="10"/>
      <c r="VG68" s="10"/>
      <c r="VH68" s="10"/>
      <c r="VI68" s="10"/>
      <c r="VJ68" s="10"/>
      <c r="VK68" s="10"/>
      <c r="VL68" s="10"/>
      <c r="VM68" s="10"/>
      <c r="VN68" s="10"/>
      <c r="VO68" s="10"/>
      <c r="VP68" s="10"/>
      <c r="VQ68" s="10"/>
      <c r="VR68" s="10"/>
      <c r="VS68" s="10"/>
      <c r="VT68" s="10"/>
      <c r="VU68" s="10"/>
      <c r="VV68" s="10"/>
      <c r="VW68" s="10"/>
      <c r="VX68" s="10"/>
      <c r="VY68" s="10"/>
      <c r="VZ68" s="10"/>
      <c r="WA68" s="10"/>
      <c r="WB68" s="10"/>
      <c r="WC68" s="10"/>
      <c r="WD68" s="10"/>
      <c r="WE68" s="10"/>
      <c r="WF68" s="10"/>
      <c r="WG68" s="10"/>
      <c r="WH68" s="10"/>
      <c r="WI68" s="10"/>
      <c r="WJ68" s="10"/>
      <c r="WK68" s="10"/>
      <c r="WL68" s="10"/>
      <c r="WM68" s="10"/>
      <c r="WN68" s="10"/>
      <c r="WO68" s="10"/>
      <c r="WP68" s="10"/>
      <c r="WQ68" s="10"/>
      <c r="WR68" s="10"/>
      <c r="WS68" s="10"/>
      <c r="WT68" s="10"/>
      <c r="WU68" s="10"/>
      <c r="WV68" s="10"/>
      <c r="WW68" s="10"/>
      <c r="WX68" s="10"/>
      <c r="WY68" s="10"/>
      <c r="WZ68" s="10"/>
      <c r="XA68" s="10"/>
      <c r="XB68" s="10"/>
      <c r="XC68" s="10"/>
      <c r="XD68" s="10"/>
      <c r="XE68" s="10"/>
      <c r="XF68" s="10"/>
      <c r="XG68" s="10"/>
      <c r="XH68" s="10"/>
      <c r="XI68" s="10"/>
      <c r="XJ68" s="10"/>
      <c r="XK68" s="10"/>
      <c r="XL68" s="10"/>
      <c r="XM68" s="10"/>
      <c r="XN68" s="10"/>
      <c r="XO68" s="10"/>
      <c r="XP68" s="10"/>
      <c r="XQ68" s="10"/>
      <c r="XR68" s="10"/>
      <c r="XS68" s="10"/>
      <c r="XT68" s="10"/>
      <c r="XU68" s="10"/>
      <c r="XV68" s="10"/>
      <c r="XW68" s="10"/>
      <c r="XX68" s="10"/>
      <c r="XY68" s="10"/>
      <c r="XZ68" s="10"/>
      <c r="YA68" s="10"/>
      <c r="YB68" s="10"/>
      <c r="YC68" s="10"/>
      <c r="YD68" s="10"/>
      <c r="YE68" s="10"/>
      <c r="YF68" s="10"/>
      <c r="YG68" s="10"/>
      <c r="YH68" s="10"/>
      <c r="YI68" s="10"/>
      <c r="YJ68" s="10"/>
      <c r="YK68" s="10"/>
      <c r="YL68" s="10"/>
      <c r="YM68" s="10"/>
      <c r="YN68" s="10"/>
      <c r="YO68" s="10"/>
      <c r="YP68" s="10"/>
      <c r="YQ68" s="10"/>
      <c r="YR68" s="10"/>
      <c r="YS68" s="10"/>
      <c r="YT68" s="10"/>
      <c r="YU68" s="10"/>
      <c r="YV68" s="10"/>
      <c r="YW68" s="10"/>
      <c r="YX68" s="10"/>
      <c r="YY68" s="10"/>
      <c r="YZ68" s="10"/>
      <c r="ZA68" s="10"/>
      <c r="ZB68" s="10"/>
      <c r="ZC68" s="10"/>
      <c r="ZD68" s="10"/>
      <c r="ZE68" s="10"/>
      <c r="ZF68" s="10"/>
      <c r="ZG68" s="10"/>
      <c r="ZH68" s="10"/>
      <c r="ZI68" s="10"/>
      <c r="ZJ68" s="10"/>
      <c r="ZK68" s="10"/>
      <c r="ZL68" s="10"/>
      <c r="ZM68" s="10"/>
      <c r="ZN68" s="10"/>
      <c r="ZO68" s="10"/>
      <c r="ZP68" s="10"/>
      <c r="ZQ68" s="10"/>
      <c r="ZR68" s="10"/>
      <c r="ZS68" s="10"/>
      <c r="ZT68" s="10"/>
      <c r="ZU68" s="10"/>
      <c r="ZV68" s="10"/>
      <c r="ZW68" s="10"/>
      <c r="ZX68" s="10"/>
      <c r="ZY68" s="10"/>
      <c r="ZZ68" s="10"/>
      <c r="AAA68" s="10"/>
      <c r="AAB68" s="10"/>
      <c r="AAC68" s="10"/>
      <c r="AAD68" s="10"/>
      <c r="AAE68" s="10"/>
      <c r="AAF68" s="10"/>
      <c r="AAG68" s="10"/>
      <c r="AAH68" s="10"/>
      <c r="AAI68" s="10"/>
      <c r="AAJ68" s="10"/>
      <c r="AAK68" s="10"/>
      <c r="AAL68" s="10"/>
      <c r="AAM68" s="10"/>
      <c r="AAN68" s="10"/>
      <c r="AAO68" s="10"/>
      <c r="AAP68" s="10"/>
      <c r="AAQ68" s="10"/>
      <c r="AAR68" s="10"/>
      <c r="AAS68" s="10"/>
      <c r="AAT68" s="10"/>
      <c r="AAU68" s="10"/>
      <c r="AAV68" s="10"/>
      <c r="AAW68" s="10"/>
      <c r="AAX68" s="10"/>
      <c r="AAY68" s="10"/>
      <c r="AAZ68" s="10"/>
      <c r="ABA68" s="10"/>
      <c r="ABB68" s="10"/>
      <c r="ABC68" s="10"/>
      <c r="ABD68" s="10"/>
      <c r="ABE68" s="10"/>
      <c r="ABF68" s="10"/>
      <c r="ABG68" s="10"/>
      <c r="ABH68" s="10"/>
      <c r="ABI68" s="10"/>
      <c r="ABJ68" s="10"/>
      <c r="ABK68" s="10"/>
      <c r="ABL68" s="10"/>
      <c r="ABM68" s="10"/>
      <c r="ABN68" s="10"/>
      <c r="ABO68" s="10"/>
      <c r="ABP68" s="10"/>
      <c r="ABQ68" s="10"/>
      <c r="ABR68" s="10"/>
      <c r="ABS68" s="10"/>
      <c r="ABT68" s="10"/>
      <c r="ABU68" s="10"/>
      <c r="ABV68" s="10"/>
      <c r="ABW68" s="10"/>
      <c r="ABX68" s="10"/>
      <c r="ABY68" s="10"/>
      <c r="ABZ68" s="10"/>
      <c r="ACA68" s="10"/>
      <c r="ACB68" s="10"/>
      <c r="ACC68" s="10"/>
      <c r="ACD68" s="10"/>
      <c r="ACE68" s="10"/>
      <c r="ACF68" s="10"/>
      <c r="ACG68" s="10"/>
      <c r="ACH68" s="10"/>
      <c r="ACI68" s="10"/>
      <c r="ACJ68" s="10"/>
      <c r="ACK68" s="10"/>
      <c r="ACL68" s="10"/>
      <c r="ACM68" s="10"/>
      <c r="ACN68" s="10"/>
      <c r="ACO68" s="10"/>
      <c r="ACP68" s="10"/>
      <c r="ACQ68" s="10"/>
      <c r="ACR68" s="10"/>
      <c r="ACS68" s="10"/>
      <c r="ACT68" s="10"/>
      <c r="ACU68" s="10"/>
      <c r="ACV68" s="10"/>
      <c r="ACW68" s="10"/>
      <c r="ACX68" s="10"/>
      <c r="ACY68" s="10"/>
      <c r="ACZ68" s="10"/>
      <c r="ADA68" s="10"/>
      <c r="ADB68" s="10"/>
      <c r="ADC68" s="10"/>
      <c r="ADD68" s="10"/>
      <c r="ADE68" s="10"/>
      <c r="ADF68" s="10"/>
      <c r="ADG68" s="10"/>
      <c r="ADH68" s="10"/>
      <c r="ADI68" s="10"/>
      <c r="ADJ68" s="10"/>
      <c r="ADK68" s="10"/>
      <c r="ADL68" s="10"/>
      <c r="ADM68" s="10"/>
      <c r="ADN68" s="10"/>
      <c r="ADO68" s="10"/>
      <c r="ADP68" s="10"/>
      <c r="ADQ68" s="10"/>
      <c r="ADR68" s="10"/>
      <c r="ADS68" s="10"/>
      <c r="ADT68" s="10"/>
      <c r="ADU68" s="10"/>
      <c r="ADV68" s="10"/>
      <c r="ADW68" s="10"/>
      <c r="ADX68" s="10"/>
      <c r="ADY68" s="10"/>
      <c r="ADZ68" s="10"/>
      <c r="AEA68" s="10"/>
      <c r="AEB68" s="10"/>
      <c r="AEC68" s="10"/>
      <c r="AED68" s="10"/>
    </row>
    <row r="69" spans="1:810" s="88" customFormat="1" x14ac:dyDescent="0.3">
      <c r="A69" s="49"/>
      <c r="B69" s="51">
        <v>3</v>
      </c>
      <c r="C69" s="108" t="s">
        <v>263</v>
      </c>
      <c r="D69" s="109" t="s">
        <v>31</v>
      </c>
      <c r="E69" s="110"/>
      <c r="F69" s="110"/>
      <c r="G69" s="110"/>
      <c r="H69" s="111"/>
      <c r="I69" s="110">
        <v>1</v>
      </c>
      <c r="J69" s="110" t="s">
        <v>32</v>
      </c>
      <c r="K69" s="110" t="s">
        <v>96</v>
      </c>
      <c r="L69" s="112" t="s">
        <v>234</v>
      </c>
      <c r="M69" s="113">
        <v>1998</v>
      </c>
      <c r="N69" s="65">
        <v>36160</v>
      </c>
      <c r="O69" s="111">
        <v>50000</v>
      </c>
      <c r="P69" s="114"/>
      <c r="Q69" s="114"/>
      <c r="R69" s="76" t="s">
        <v>235</v>
      </c>
      <c r="S69" s="74" t="s">
        <v>264</v>
      </c>
      <c r="T69" s="45" t="s">
        <v>166</v>
      </c>
      <c r="U69" s="46" t="str">
        <f t="shared" si="0"/>
        <v>P</v>
      </c>
      <c r="V69" s="45"/>
      <c r="W69" s="45"/>
      <c r="X69" s="45"/>
      <c r="Y69" s="45"/>
      <c r="Z69" s="45"/>
      <c r="AA69" s="45"/>
      <c r="AB69" s="45"/>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10"/>
      <c r="NG69" s="10"/>
      <c r="NH69" s="10"/>
      <c r="NI69" s="10"/>
      <c r="NJ69" s="10"/>
      <c r="NK69" s="10"/>
      <c r="NL69" s="10"/>
      <c r="NM69" s="10"/>
      <c r="NN69" s="10"/>
      <c r="NO69" s="10"/>
      <c r="NP69" s="10"/>
      <c r="NQ69" s="10"/>
      <c r="NR69" s="10"/>
      <c r="NS69" s="10"/>
      <c r="NT69" s="10"/>
      <c r="NU69" s="10"/>
      <c r="NV69" s="10"/>
      <c r="NW69" s="10"/>
      <c r="NX69" s="10"/>
      <c r="NY69" s="10"/>
      <c r="NZ69" s="10"/>
      <c r="OA69" s="10"/>
      <c r="OB69" s="10"/>
      <c r="OC69" s="10"/>
      <c r="OD69" s="10"/>
      <c r="OE69" s="10"/>
      <c r="OF69" s="10"/>
      <c r="OG69" s="10"/>
      <c r="OH69" s="10"/>
      <c r="OI69" s="10"/>
      <c r="OJ69" s="10"/>
      <c r="OK69" s="10"/>
      <c r="OL69" s="10"/>
      <c r="OM69" s="10"/>
      <c r="ON69" s="10"/>
      <c r="OO69" s="10"/>
      <c r="OP69" s="10"/>
      <c r="OQ69" s="10"/>
      <c r="OR69" s="10"/>
      <c r="OS69" s="10"/>
      <c r="OT69" s="10"/>
      <c r="OU69" s="10"/>
      <c r="OV69" s="10"/>
      <c r="OW69" s="10"/>
      <c r="OX69" s="10"/>
      <c r="OY69" s="10"/>
      <c r="OZ69" s="10"/>
      <c r="PA69" s="10"/>
      <c r="PB69" s="10"/>
      <c r="PC69" s="10"/>
      <c r="PD69" s="10"/>
      <c r="PE69" s="10"/>
      <c r="PF69" s="10"/>
      <c r="PG69" s="10"/>
      <c r="PH69" s="10"/>
      <c r="PI69" s="10"/>
      <c r="PJ69" s="10"/>
      <c r="PK69" s="10"/>
      <c r="PL69" s="10"/>
      <c r="PM69" s="10"/>
      <c r="PN69" s="10"/>
      <c r="PO69" s="10"/>
      <c r="PP69" s="10"/>
      <c r="PQ69" s="10"/>
      <c r="PR69" s="10"/>
      <c r="PS69" s="10"/>
      <c r="PT69" s="10"/>
      <c r="PU69" s="10"/>
      <c r="PV69" s="10"/>
      <c r="PW69" s="10"/>
      <c r="PX69" s="10"/>
      <c r="PY69" s="10"/>
      <c r="PZ69" s="10"/>
      <c r="QA69" s="10"/>
      <c r="QB69" s="10"/>
      <c r="QC69" s="10"/>
      <c r="QD69" s="10"/>
      <c r="QE69" s="10"/>
      <c r="QF69" s="10"/>
      <c r="QG69" s="10"/>
      <c r="QH69" s="10"/>
      <c r="QI69" s="10"/>
      <c r="QJ69" s="10"/>
      <c r="QK69" s="10"/>
      <c r="QL69" s="10"/>
      <c r="QM69" s="10"/>
      <c r="QN69" s="10"/>
      <c r="QO69" s="10"/>
      <c r="QP69" s="10"/>
      <c r="QQ69" s="10"/>
      <c r="QR69" s="10"/>
      <c r="QS69" s="10"/>
      <c r="QT69" s="10"/>
      <c r="QU69" s="10"/>
      <c r="QV69" s="10"/>
      <c r="QW69" s="10"/>
      <c r="QX69" s="10"/>
      <c r="QY69" s="10"/>
      <c r="QZ69" s="10"/>
      <c r="RA69" s="10"/>
      <c r="RB69" s="10"/>
      <c r="RC69" s="10"/>
      <c r="RD69" s="10"/>
      <c r="RE69" s="10"/>
      <c r="RF69" s="10"/>
      <c r="RG69" s="10"/>
      <c r="RH69" s="10"/>
      <c r="RI69" s="10"/>
      <c r="RJ69" s="10"/>
      <c r="RK69" s="10"/>
      <c r="RL69" s="10"/>
      <c r="RM69" s="10"/>
      <c r="RN69" s="10"/>
      <c r="RO69" s="10"/>
      <c r="RP69" s="10"/>
      <c r="RQ69" s="10"/>
      <c r="RR69" s="10"/>
      <c r="RS69" s="10"/>
      <c r="RT69" s="10"/>
      <c r="RU69" s="10"/>
      <c r="RV69" s="10"/>
      <c r="RW69" s="10"/>
      <c r="RX69" s="10"/>
      <c r="RY69" s="10"/>
      <c r="RZ69" s="10"/>
      <c r="SA69" s="10"/>
      <c r="SB69" s="10"/>
      <c r="SC69" s="10"/>
      <c r="SD69" s="10"/>
      <c r="SE69" s="10"/>
      <c r="SF69" s="10"/>
      <c r="SG69" s="10"/>
      <c r="SH69" s="10"/>
      <c r="SI69" s="10"/>
      <c r="SJ69" s="10"/>
      <c r="SK69" s="10"/>
      <c r="SL69" s="10"/>
      <c r="SM69" s="10"/>
      <c r="SN69" s="10"/>
      <c r="SO69" s="10"/>
      <c r="SP69" s="10"/>
      <c r="SQ69" s="10"/>
      <c r="SR69" s="10"/>
      <c r="SS69" s="10"/>
      <c r="ST69" s="10"/>
      <c r="SU69" s="10"/>
      <c r="SV69" s="10"/>
      <c r="SW69" s="10"/>
      <c r="SX69" s="10"/>
      <c r="SY69" s="10"/>
      <c r="SZ69" s="10"/>
      <c r="TA69" s="10"/>
      <c r="TB69" s="10"/>
      <c r="TC69" s="10"/>
      <c r="TD69" s="10"/>
      <c r="TE69" s="10"/>
      <c r="TF69" s="10"/>
      <c r="TG69" s="10"/>
      <c r="TH69" s="10"/>
      <c r="TI69" s="10"/>
      <c r="TJ69" s="10"/>
      <c r="TK69" s="10"/>
      <c r="TL69" s="10"/>
      <c r="TM69" s="10"/>
      <c r="TN69" s="10"/>
      <c r="TO69" s="10"/>
      <c r="TP69" s="10"/>
      <c r="TQ69" s="10"/>
      <c r="TR69" s="10"/>
      <c r="TS69" s="10"/>
      <c r="TT69" s="10"/>
      <c r="TU69" s="10"/>
      <c r="TV69" s="10"/>
      <c r="TW69" s="10"/>
      <c r="TX69" s="10"/>
      <c r="TY69" s="10"/>
      <c r="TZ69" s="10"/>
      <c r="UA69" s="10"/>
      <c r="UB69" s="10"/>
      <c r="UC69" s="10"/>
      <c r="UD69" s="10"/>
      <c r="UE69" s="10"/>
      <c r="UF69" s="10"/>
      <c r="UG69" s="10"/>
      <c r="UH69" s="10"/>
      <c r="UI69" s="10"/>
      <c r="UJ69" s="10"/>
      <c r="UK69" s="10"/>
      <c r="UL69" s="10"/>
      <c r="UM69" s="10"/>
      <c r="UN69" s="10"/>
      <c r="UO69" s="10"/>
      <c r="UP69" s="10"/>
      <c r="UQ69" s="10"/>
      <c r="UR69" s="10"/>
      <c r="US69" s="10"/>
      <c r="UT69" s="10"/>
      <c r="UU69" s="10"/>
      <c r="UV69" s="10"/>
      <c r="UW69" s="10"/>
      <c r="UX69" s="10"/>
      <c r="UY69" s="10"/>
      <c r="UZ69" s="10"/>
      <c r="VA69" s="10"/>
      <c r="VB69" s="10"/>
      <c r="VC69" s="10"/>
      <c r="VD69" s="10"/>
      <c r="VE69" s="10"/>
      <c r="VF69" s="10"/>
      <c r="VG69" s="10"/>
      <c r="VH69" s="10"/>
      <c r="VI69" s="10"/>
      <c r="VJ69" s="10"/>
      <c r="VK69" s="10"/>
      <c r="VL69" s="10"/>
      <c r="VM69" s="10"/>
      <c r="VN69" s="10"/>
      <c r="VO69" s="10"/>
      <c r="VP69" s="10"/>
      <c r="VQ69" s="10"/>
      <c r="VR69" s="10"/>
      <c r="VS69" s="10"/>
      <c r="VT69" s="10"/>
      <c r="VU69" s="10"/>
      <c r="VV69" s="10"/>
      <c r="VW69" s="10"/>
      <c r="VX69" s="10"/>
      <c r="VY69" s="10"/>
      <c r="VZ69" s="10"/>
      <c r="WA69" s="10"/>
      <c r="WB69" s="10"/>
      <c r="WC69" s="10"/>
      <c r="WD69" s="10"/>
      <c r="WE69" s="10"/>
      <c r="WF69" s="10"/>
      <c r="WG69" s="10"/>
      <c r="WH69" s="10"/>
      <c r="WI69" s="10"/>
      <c r="WJ69" s="10"/>
      <c r="WK69" s="10"/>
      <c r="WL69" s="10"/>
      <c r="WM69" s="10"/>
      <c r="WN69" s="10"/>
      <c r="WO69" s="10"/>
      <c r="WP69" s="10"/>
      <c r="WQ69" s="10"/>
      <c r="WR69" s="10"/>
      <c r="WS69" s="10"/>
      <c r="WT69" s="10"/>
      <c r="WU69" s="10"/>
      <c r="WV69" s="10"/>
      <c r="WW69" s="10"/>
      <c r="WX69" s="10"/>
      <c r="WY69" s="10"/>
      <c r="WZ69" s="10"/>
      <c r="XA69" s="10"/>
      <c r="XB69" s="10"/>
      <c r="XC69" s="10"/>
      <c r="XD69" s="10"/>
      <c r="XE69" s="10"/>
      <c r="XF69" s="10"/>
      <c r="XG69" s="10"/>
      <c r="XH69" s="10"/>
      <c r="XI69" s="10"/>
      <c r="XJ69" s="10"/>
      <c r="XK69" s="10"/>
      <c r="XL69" s="10"/>
      <c r="XM69" s="10"/>
      <c r="XN69" s="10"/>
      <c r="XO69" s="10"/>
      <c r="XP69" s="10"/>
      <c r="XQ69" s="10"/>
      <c r="XR69" s="10"/>
      <c r="XS69" s="10"/>
      <c r="XT69" s="10"/>
      <c r="XU69" s="10"/>
      <c r="XV69" s="10"/>
      <c r="XW69" s="10"/>
      <c r="XX69" s="10"/>
      <c r="XY69" s="10"/>
      <c r="XZ69" s="10"/>
      <c r="YA69" s="10"/>
      <c r="YB69" s="10"/>
      <c r="YC69" s="10"/>
      <c r="YD69" s="10"/>
      <c r="YE69" s="10"/>
      <c r="YF69" s="10"/>
      <c r="YG69" s="10"/>
      <c r="YH69" s="10"/>
      <c r="YI69" s="10"/>
      <c r="YJ69" s="10"/>
      <c r="YK69" s="10"/>
      <c r="YL69" s="10"/>
      <c r="YM69" s="10"/>
      <c r="YN69" s="10"/>
      <c r="YO69" s="10"/>
      <c r="YP69" s="10"/>
      <c r="YQ69" s="10"/>
      <c r="YR69" s="10"/>
      <c r="YS69" s="10"/>
      <c r="YT69" s="10"/>
      <c r="YU69" s="10"/>
      <c r="YV69" s="10"/>
      <c r="YW69" s="10"/>
      <c r="YX69" s="10"/>
      <c r="YY69" s="10"/>
      <c r="YZ69" s="10"/>
      <c r="ZA69" s="10"/>
      <c r="ZB69" s="10"/>
      <c r="ZC69" s="10"/>
      <c r="ZD69" s="10"/>
      <c r="ZE69" s="10"/>
      <c r="ZF69" s="10"/>
      <c r="ZG69" s="10"/>
      <c r="ZH69" s="10"/>
      <c r="ZI69" s="10"/>
      <c r="ZJ69" s="10"/>
      <c r="ZK69" s="10"/>
      <c r="ZL69" s="10"/>
      <c r="ZM69" s="10"/>
      <c r="ZN69" s="10"/>
      <c r="ZO69" s="10"/>
      <c r="ZP69" s="10"/>
      <c r="ZQ69" s="10"/>
      <c r="ZR69" s="10"/>
      <c r="ZS69" s="10"/>
      <c r="ZT69" s="10"/>
      <c r="ZU69" s="10"/>
      <c r="ZV69" s="10"/>
      <c r="ZW69" s="10"/>
      <c r="ZX69" s="10"/>
      <c r="ZY69" s="10"/>
      <c r="ZZ69" s="10"/>
      <c r="AAA69" s="10"/>
      <c r="AAB69" s="10"/>
      <c r="AAC69" s="10"/>
      <c r="AAD69" s="10"/>
      <c r="AAE69" s="10"/>
      <c r="AAF69" s="10"/>
      <c r="AAG69" s="10"/>
      <c r="AAH69" s="10"/>
      <c r="AAI69" s="10"/>
      <c r="AAJ69" s="10"/>
      <c r="AAK69" s="10"/>
      <c r="AAL69" s="10"/>
      <c r="AAM69" s="10"/>
      <c r="AAN69" s="10"/>
      <c r="AAO69" s="10"/>
      <c r="AAP69" s="10"/>
      <c r="AAQ69" s="10"/>
      <c r="AAR69" s="10"/>
      <c r="AAS69" s="10"/>
      <c r="AAT69" s="10"/>
      <c r="AAU69" s="10"/>
      <c r="AAV69" s="10"/>
      <c r="AAW69" s="10"/>
      <c r="AAX69" s="10"/>
      <c r="AAY69" s="10"/>
      <c r="AAZ69" s="10"/>
      <c r="ABA69" s="10"/>
      <c r="ABB69" s="10"/>
      <c r="ABC69" s="10"/>
      <c r="ABD69" s="10"/>
      <c r="ABE69" s="10"/>
      <c r="ABF69" s="10"/>
      <c r="ABG69" s="10"/>
      <c r="ABH69" s="10"/>
      <c r="ABI69" s="10"/>
      <c r="ABJ69" s="10"/>
      <c r="ABK69" s="10"/>
      <c r="ABL69" s="10"/>
      <c r="ABM69" s="10"/>
      <c r="ABN69" s="10"/>
      <c r="ABO69" s="10"/>
      <c r="ABP69" s="10"/>
      <c r="ABQ69" s="10"/>
      <c r="ABR69" s="10"/>
      <c r="ABS69" s="10"/>
      <c r="ABT69" s="10"/>
      <c r="ABU69" s="10"/>
      <c r="ABV69" s="10"/>
      <c r="ABW69" s="10"/>
      <c r="ABX69" s="10"/>
      <c r="ABY69" s="10"/>
      <c r="ABZ69" s="10"/>
      <c r="ACA69" s="10"/>
      <c r="ACB69" s="10"/>
      <c r="ACC69" s="10"/>
      <c r="ACD69" s="10"/>
      <c r="ACE69" s="10"/>
      <c r="ACF69" s="10"/>
      <c r="ACG69" s="10"/>
      <c r="ACH69" s="10"/>
      <c r="ACI69" s="10"/>
      <c r="ACJ69" s="10"/>
      <c r="ACK69" s="10"/>
      <c r="ACL69" s="10"/>
      <c r="ACM69" s="10"/>
      <c r="ACN69" s="10"/>
      <c r="ACO69" s="10"/>
      <c r="ACP69" s="10"/>
      <c r="ACQ69" s="10"/>
      <c r="ACR69" s="10"/>
      <c r="ACS69" s="10"/>
      <c r="ACT69" s="10"/>
      <c r="ACU69" s="10"/>
      <c r="ACV69" s="10"/>
      <c r="ACW69" s="10"/>
      <c r="ACX69" s="10"/>
      <c r="ACY69" s="10"/>
      <c r="ACZ69" s="10"/>
      <c r="ADA69" s="10"/>
      <c r="ADB69" s="10"/>
      <c r="ADC69" s="10"/>
      <c r="ADD69" s="10"/>
      <c r="ADE69" s="10"/>
      <c r="ADF69" s="10"/>
      <c r="ADG69" s="10"/>
      <c r="ADH69" s="10"/>
      <c r="ADI69" s="10"/>
      <c r="ADJ69" s="10"/>
      <c r="ADK69" s="10"/>
      <c r="ADL69" s="10"/>
      <c r="ADM69" s="10"/>
      <c r="ADN69" s="10"/>
      <c r="ADO69" s="10"/>
      <c r="ADP69" s="10"/>
      <c r="ADQ69" s="10"/>
      <c r="ADR69" s="10"/>
      <c r="ADS69" s="10"/>
      <c r="ADT69" s="10"/>
      <c r="ADU69" s="10"/>
      <c r="ADV69" s="10"/>
      <c r="ADW69" s="10"/>
      <c r="ADX69" s="10"/>
      <c r="ADY69" s="10"/>
      <c r="ADZ69" s="10"/>
      <c r="AEA69" s="10"/>
      <c r="AEB69" s="10"/>
      <c r="AEC69" s="10"/>
      <c r="AED69" s="10"/>
    </row>
    <row r="70" spans="1:810" s="10" customFormat="1" x14ac:dyDescent="0.3">
      <c r="A70" s="49"/>
      <c r="B70" s="51">
        <v>3</v>
      </c>
      <c r="C70" s="108" t="s">
        <v>265</v>
      </c>
      <c r="D70" s="109" t="s">
        <v>63</v>
      </c>
      <c r="E70" s="110"/>
      <c r="F70" s="110"/>
      <c r="G70" s="110"/>
      <c r="H70" s="111"/>
      <c r="I70" s="110">
        <v>1</v>
      </c>
      <c r="J70" s="110" t="s">
        <v>32</v>
      </c>
      <c r="K70" s="110" t="s">
        <v>96</v>
      </c>
      <c r="L70" s="112" t="s">
        <v>44</v>
      </c>
      <c r="M70" s="113">
        <v>1998</v>
      </c>
      <c r="N70" s="65">
        <v>35973</v>
      </c>
      <c r="O70" s="111"/>
      <c r="P70" s="114"/>
      <c r="Q70" s="114"/>
      <c r="R70" s="76" t="s">
        <v>251</v>
      </c>
      <c r="S70" s="74" t="s">
        <v>266</v>
      </c>
      <c r="T70" s="45"/>
      <c r="U70" s="46" t="str">
        <f t="shared" si="0"/>
        <v>Au</v>
      </c>
      <c r="V70" s="45"/>
      <c r="W70" s="45"/>
      <c r="X70" s="45"/>
      <c r="Y70" s="45"/>
      <c r="Z70" s="45"/>
      <c r="AA70" s="45"/>
      <c r="AB70" s="45"/>
    </row>
    <row r="71" spans="1:810" s="10" customFormat="1" ht="24" x14ac:dyDescent="0.3">
      <c r="A71" s="52"/>
      <c r="B71" s="51">
        <v>1</v>
      </c>
      <c r="C71" s="108" t="s">
        <v>267</v>
      </c>
      <c r="D71" s="109" t="s">
        <v>113</v>
      </c>
      <c r="E71" s="110" t="s">
        <v>192</v>
      </c>
      <c r="F71" s="110" t="s">
        <v>268</v>
      </c>
      <c r="G71" s="110">
        <v>27</v>
      </c>
      <c r="H71" s="111">
        <v>15000000</v>
      </c>
      <c r="I71" s="110">
        <v>1</v>
      </c>
      <c r="J71" s="110" t="s">
        <v>32</v>
      </c>
      <c r="K71" s="110" t="s">
        <v>80</v>
      </c>
      <c r="L71" s="112">
        <v>209</v>
      </c>
      <c r="M71" s="113">
        <v>1998</v>
      </c>
      <c r="N71" s="65">
        <v>35910</v>
      </c>
      <c r="O71" s="111">
        <v>6800000</v>
      </c>
      <c r="P71" s="114">
        <v>41</v>
      </c>
      <c r="Q71" s="114"/>
      <c r="R71" s="76" t="s">
        <v>246</v>
      </c>
      <c r="S71" s="74" t="s">
        <v>269</v>
      </c>
      <c r="T71" s="45" t="s">
        <v>270</v>
      </c>
      <c r="U71" s="46" t="str">
        <f t="shared" si="0"/>
        <v>Pb Zn</v>
      </c>
      <c r="V71" s="45">
        <v>161</v>
      </c>
      <c r="W71" s="45">
        <v>0.44</v>
      </c>
      <c r="X71" s="45"/>
      <c r="Y71" s="45">
        <v>2.5392712696151634</v>
      </c>
      <c r="Z71" s="45">
        <v>1979</v>
      </c>
      <c r="AA71" s="45"/>
      <c r="AB71" s="45" t="s">
        <v>271</v>
      </c>
    </row>
    <row r="72" spans="1:810" s="10" customFormat="1" ht="48" x14ac:dyDescent="0.3">
      <c r="A72" s="34"/>
      <c r="B72" s="51">
        <v>2</v>
      </c>
      <c r="C72" s="108" t="s">
        <v>272</v>
      </c>
      <c r="D72" s="109" t="s">
        <v>31</v>
      </c>
      <c r="E72" s="110"/>
      <c r="F72" s="110"/>
      <c r="G72" s="110"/>
      <c r="H72" s="111"/>
      <c r="I72" s="110">
        <v>2</v>
      </c>
      <c r="J72" s="110" t="s">
        <v>32</v>
      </c>
      <c r="K72" s="110" t="s">
        <v>106</v>
      </c>
      <c r="L72" s="112" t="s">
        <v>44</v>
      </c>
      <c r="M72" s="113">
        <v>1997</v>
      </c>
      <c r="N72" s="65">
        <v>35771</v>
      </c>
      <c r="O72" s="111">
        <v>200000</v>
      </c>
      <c r="P72" s="114"/>
      <c r="Q72" s="114"/>
      <c r="R72" s="76" t="s">
        <v>273</v>
      </c>
      <c r="S72" s="74" t="s">
        <v>274</v>
      </c>
      <c r="T72" s="115" t="s">
        <v>166</v>
      </c>
      <c r="U72" s="46" t="str">
        <f t="shared" si="0"/>
        <v>P</v>
      </c>
      <c r="V72" s="115"/>
      <c r="W72" s="115"/>
      <c r="X72" s="115"/>
      <c r="Y72" s="115"/>
      <c r="Z72" s="115"/>
      <c r="AA72" s="115"/>
      <c r="AB72" s="115"/>
      <c r="AC72" s="116"/>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c r="GF72" s="117"/>
      <c r="GG72" s="117"/>
      <c r="GH72" s="117"/>
      <c r="GI72" s="117"/>
      <c r="GJ72" s="117"/>
      <c r="GK72" s="117"/>
      <c r="GL72" s="117"/>
      <c r="GM72" s="117"/>
      <c r="GN72" s="117"/>
      <c r="GO72" s="117"/>
      <c r="GP72" s="117"/>
      <c r="GQ72" s="117"/>
      <c r="GR72" s="117"/>
      <c r="GS72" s="117"/>
      <c r="GT72" s="117"/>
      <c r="GU72" s="117"/>
      <c r="GV72" s="117"/>
      <c r="GW72" s="117"/>
      <c r="GX72" s="117"/>
      <c r="GY72" s="117"/>
      <c r="GZ72" s="117"/>
      <c r="HA72" s="117"/>
      <c r="HB72" s="117"/>
      <c r="HC72" s="117"/>
      <c r="HD72" s="117"/>
      <c r="HE72" s="117"/>
      <c r="HF72" s="117"/>
      <c r="HG72" s="117"/>
      <c r="HH72" s="117"/>
      <c r="HI72" s="117"/>
      <c r="HJ72" s="117"/>
      <c r="HK72" s="117"/>
      <c r="HL72" s="117"/>
      <c r="HM72" s="117"/>
      <c r="HN72" s="117"/>
      <c r="HO72" s="117"/>
      <c r="HP72" s="117"/>
      <c r="HQ72" s="117"/>
      <c r="HR72" s="117"/>
      <c r="HS72" s="117"/>
      <c r="HT72" s="117"/>
      <c r="HU72" s="117"/>
      <c r="HV72" s="117"/>
      <c r="HW72" s="117"/>
      <c r="HX72" s="117"/>
      <c r="HY72" s="117"/>
      <c r="HZ72" s="117"/>
      <c r="IA72" s="117"/>
      <c r="IB72" s="117"/>
      <c r="IC72" s="117"/>
      <c r="ID72" s="117"/>
      <c r="IE72" s="117"/>
      <c r="IF72" s="117"/>
      <c r="IG72" s="117"/>
      <c r="IH72" s="117"/>
      <c r="II72" s="117"/>
      <c r="IJ72" s="117"/>
      <c r="IK72" s="117"/>
      <c r="IL72" s="117"/>
      <c r="IM72" s="117"/>
      <c r="IN72" s="117"/>
      <c r="IO72" s="117"/>
      <c r="IP72" s="117"/>
      <c r="IQ72" s="117"/>
      <c r="IR72" s="117"/>
      <c r="IS72" s="117"/>
      <c r="IT72" s="117"/>
      <c r="IU72" s="117"/>
      <c r="IV72" s="117"/>
      <c r="IW72" s="117"/>
      <c r="IX72" s="117"/>
      <c r="IY72" s="117"/>
      <c r="IZ72" s="117"/>
      <c r="JA72" s="117"/>
      <c r="JB72" s="117"/>
      <c r="JC72" s="117"/>
      <c r="JD72" s="117"/>
      <c r="JE72" s="117"/>
      <c r="JF72" s="117"/>
      <c r="JG72" s="117"/>
      <c r="JH72" s="117"/>
      <c r="JI72" s="117"/>
      <c r="JJ72" s="117"/>
      <c r="JK72" s="117"/>
      <c r="JL72" s="117"/>
      <c r="JM72" s="117"/>
      <c r="JN72" s="117"/>
      <c r="JO72" s="117"/>
      <c r="JP72" s="117"/>
      <c r="JQ72" s="117"/>
      <c r="JR72" s="117"/>
      <c r="JS72" s="117"/>
      <c r="JT72" s="117"/>
      <c r="JU72" s="117"/>
      <c r="JV72" s="117"/>
      <c r="JW72" s="117"/>
      <c r="JX72" s="117"/>
      <c r="JY72" s="117"/>
      <c r="JZ72" s="117"/>
      <c r="KA72" s="117"/>
      <c r="KB72" s="117"/>
      <c r="KC72" s="117"/>
      <c r="KD72" s="117"/>
      <c r="KE72" s="117"/>
      <c r="KF72" s="117"/>
      <c r="KG72" s="117"/>
      <c r="KH72" s="117"/>
      <c r="KI72" s="117"/>
      <c r="KJ72" s="117"/>
      <c r="KK72" s="117"/>
      <c r="KL72" s="117"/>
      <c r="KM72" s="117"/>
      <c r="KN72" s="117"/>
      <c r="KO72" s="117"/>
      <c r="KP72" s="117"/>
      <c r="KQ72" s="117"/>
      <c r="KR72" s="117"/>
      <c r="KS72" s="117"/>
      <c r="KT72" s="117"/>
      <c r="KU72" s="117"/>
      <c r="KV72" s="117"/>
      <c r="KW72" s="117"/>
      <c r="KX72" s="117"/>
      <c r="KY72" s="117"/>
      <c r="KZ72" s="117"/>
      <c r="LA72" s="117"/>
      <c r="LB72" s="117"/>
      <c r="LC72" s="117"/>
      <c r="LD72" s="117"/>
      <c r="LE72" s="117"/>
      <c r="LF72" s="117"/>
      <c r="LG72" s="117"/>
      <c r="LH72" s="117"/>
      <c r="LI72" s="117"/>
      <c r="LJ72" s="117"/>
      <c r="LK72" s="117"/>
      <c r="LL72" s="117"/>
      <c r="LM72" s="117"/>
      <c r="LN72" s="117"/>
      <c r="LO72" s="117"/>
      <c r="LP72" s="117"/>
      <c r="LQ72" s="117"/>
      <c r="LR72" s="117"/>
      <c r="LS72" s="117"/>
      <c r="LT72" s="117"/>
      <c r="LU72" s="117"/>
      <c r="LV72" s="117"/>
      <c r="LW72" s="117"/>
      <c r="LX72" s="117"/>
      <c r="LY72" s="117"/>
      <c r="LZ72" s="117"/>
      <c r="MA72" s="117"/>
      <c r="MB72" s="117"/>
      <c r="MC72" s="117"/>
      <c r="MD72" s="117"/>
      <c r="ME72" s="117"/>
      <c r="MF72" s="117"/>
      <c r="MG72" s="117"/>
      <c r="MH72" s="117"/>
      <c r="MI72" s="117"/>
      <c r="MJ72" s="117"/>
      <c r="MK72" s="117"/>
      <c r="ML72" s="117"/>
      <c r="MM72" s="117"/>
      <c r="MN72" s="117"/>
      <c r="MO72" s="117"/>
      <c r="MP72" s="117"/>
      <c r="MQ72" s="117"/>
      <c r="MR72" s="117"/>
      <c r="MS72" s="117"/>
      <c r="MT72" s="117"/>
      <c r="MU72" s="117"/>
      <c r="MV72" s="117"/>
      <c r="MW72" s="117"/>
      <c r="MX72" s="117"/>
      <c r="MY72" s="117"/>
      <c r="MZ72" s="117"/>
      <c r="NA72" s="117"/>
      <c r="NB72" s="117"/>
      <c r="NC72" s="117"/>
      <c r="ND72" s="117"/>
      <c r="NE72" s="117"/>
      <c r="NF72" s="117"/>
      <c r="NG72" s="117"/>
      <c r="NH72" s="117"/>
      <c r="NI72" s="117"/>
      <c r="NJ72" s="117"/>
      <c r="NK72" s="117"/>
      <c r="NL72" s="117"/>
      <c r="NM72" s="117"/>
      <c r="NN72" s="117"/>
      <c r="NO72" s="117"/>
      <c r="NP72" s="117"/>
      <c r="NQ72" s="117"/>
      <c r="NR72" s="117"/>
      <c r="NS72" s="117"/>
      <c r="NT72" s="117"/>
      <c r="NU72" s="117"/>
      <c r="NV72" s="117"/>
      <c r="NW72" s="117"/>
      <c r="NX72" s="117"/>
      <c r="NY72" s="117"/>
      <c r="NZ72" s="117"/>
      <c r="OA72" s="117"/>
      <c r="OB72" s="117"/>
      <c r="OC72" s="117"/>
      <c r="OD72" s="117"/>
      <c r="OE72" s="117"/>
      <c r="OF72" s="117"/>
      <c r="OG72" s="117"/>
      <c r="OH72" s="117"/>
      <c r="OI72" s="117"/>
      <c r="OJ72" s="117"/>
      <c r="OK72" s="117"/>
      <c r="OL72" s="117"/>
      <c r="OM72" s="117"/>
      <c r="ON72" s="117"/>
      <c r="OO72" s="117"/>
      <c r="OP72" s="117"/>
      <c r="OQ72" s="117"/>
      <c r="OR72" s="117"/>
      <c r="OS72" s="117"/>
      <c r="OT72" s="117"/>
      <c r="OU72" s="117"/>
      <c r="OV72" s="117"/>
      <c r="OW72" s="117"/>
      <c r="OX72" s="117"/>
      <c r="OY72" s="117"/>
      <c r="OZ72" s="117"/>
      <c r="PA72" s="117"/>
      <c r="PB72" s="117"/>
      <c r="PC72" s="117"/>
      <c r="PD72" s="117"/>
      <c r="PE72" s="117"/>
      <c r="PF72" s="117"/>
      <c r="PG72" s="117"/>
      <c r="PH72" s="117"/>
      <c r="PI72" s="117"/>
      <c r="PJ72" s="117"/>
      <c r="PK72" s="117"/>
      <c r="PL72" s="117"/>
      <c r="PM72" s="117"/>
      <c r="PN72" s="117"/>
      <c r="PO72" s="117"/>
      <c r="PP72" s="117"/>
      <c r="PQ72" s="117"/>
      <c r="PR72" s="117"/>
      <c r="PS72" s="117"/>
      <c r="PT72" s="117"/>
      <c r="PU72" s="117"/>
      <c r="PV72" s="117"/>
      <c r="PW72" s="117"/>
      <c r="PX72" s="117"/>
      <c r="PY72" s="117"/>
      <c r="PZ72" s="117"/>
      <c r="QA72" s="117"/>
      <c r="QB72" s="117"/>
      <c r="QC72" s="117"/>
      <c r="QD72" s="117"/>
      <c r="QE72" s="117"/>
      <c r="QF72" s="117"/>
      <c r="QG72" s="117"/>
      <c r="QH72" s="117"/>
      <c r="QI72" s="117"/>
      <c r="QJ72" s="117"/>
      <c r="QK72" s="117"/>
      <c r="QL72" s="117"/>
      <c r="QM72" s="117"/>
      <c r="QN72" s="117"/>
      <c r="QO72" s="117"/>
      <c r="QP72" s="117"/>
      <c r="QQ72" s="117"/>
      <c r="QR72" s="117"/>
      <c r="QS72" s="117"/>
      <c r="QT72" s="117"/>
      <c r="QU72" s="117"/>
      <c r="QV72" s="117"/>
      <c r="QW72" s="117"/>
      <c r="QX72" s="117"/>
      <c r="QY72" s="117"/>
      <c r="QZ72" s="117"/>
      <c r="RA72" s="117"/>
      <c r="RB72" s="117"/>
      <c r="RC72" s="117"/>
      <c r="RD72" s="117"/>
      <c r="RE72" s="117"/>
      <c r="RF72" s="117"/>
      <c r="RG72" s="117"/>
      <c r="RH72" s="117"/>
      <c r="RI72" s="117"/>
      <c r="RJ72" s="117"/>
      <c r="RK72" s="117"/>
      <c r="RL72" s="117"/>
      <c r="RM72" s="117"/>
      <c r="RN72" s="117"/>
      <c r="RO72" s="117"/>
      <c r="RP72" s="117"/>
      <c r="RQ72" s="117"/>
      <c r="RR72" s="117"/>
      <c r="RS72" s="117"/>
      <c r="RT72" s="117"/>
      <c r="RU72" s="117"/>
      <c r="RV72" s="117"/>
      <c r="RW72" s="117"/>
      <c r="RX72" s="117"/>
      <c r="RY72" s="117"/>
      <c r="RZ72" s="117"/>
      <c r="SA72" s="117"/>
      <c r="SB72" s="117"/>
      <c r="SC72" s="117"/>
      <c r="SD72" s="117"/>
      <c r="SE72" s="117"/>
      <c r="SF72" s="117"/>
      <c r="SG72" s="117"/>
      <c r="SH72" s="117"/>
      <c r="SI72" s="117"/>
      <c r="SJ72" s="117"/>
      <c r="SK72" s="117"/>
      <c r="SL72" s="117"/>
      <c r="SM72" s="117"/>
      <c r="SN72" s="117"/>
      <c r="SO72" s="117"/>
      <c r="SP72" s="117"/>
      <c r="SQ72" s="117"/>
      <c r="SR72" s="117"/>
      <c r="SS72" s="117"/>
      <c r="ST72" s="117"/>
      <c r="SU72" s="117"/>
      <c r="SV72" s="117"/>
      <c r="SW72" s="117"/>
      <c r="SX72" s="117"/>
      <c r="SY72" s="117"/>
      <c r="SZ72" s="117"/>
      <c r="TA72" s="117"/>
      <c r="TB72" s="117"/>
      <c r="TC72" s="117"/>
      <c r="TD72" s="117"/>
      <c r="TE72" s="117"/>
      <c r="TF72" s="117"/>
      <c r="TG72" s="117"/>
      <c r="TH72" s="117"/>
      <c r="TI72" s="117"/>
      <c r="TJ72" s="117"/>
      <c r="TK72" s="117"/>
      <c r="TL72" s="117"/>
      <c r="TM72" s="117"/>
      <c r="TN72" s="117"/>
      <c r="TO72" s="117"/>
      <c r="TP72" s="117"/>
      <c r="TQ72" s="117"/>
      <c r="TR72" s="117"/>
      <c r="TS72" s="117"/>
      <c r="TT72" s="117"/>
      <c r="TU72" s="117"/>
      <c r="TV72" s="117"/>
      <c r="TW72" s="117"/>
      <c r="TX72" s="117"/>
      <c r="TY72" s="117"/>
      <c r="TZ72" s="117"/>
      <c r="UA72" s="117"/>
      <c r="UB72" s="117"/>
      <c r="UC72" s="117"/>
      <c r="UD72" s="117"/>
      <c r="UE72" s="117"/>
      <c r="UF72" s="117"/>
      <c r="UG72" s="117"/>
      <c r="UH72" s="117"/>
      <c r="UI72" s="117"/>
      <c r="UJ72" s="117"/>
      <c r="UK72" s="117"/>
      <c r="UL72" s="117"/>
      <c r="UM72" s="117"/>
      <c r="UN72" s="117"/>
      <c r="UO72" s="117"/>
      <c r="UP72" s="117"/>
      <c r="UQ72" s="117"/>
      <c r="UR72" s="117"/>
      <c r="US72" s="117"/>
      <c r="UT72" s="117"/>
      <c r="UU72" s="117"/>
      <c r="UV72" s="117"/>
      <c r="UW72" s="117"/>
      <c r="UX72" s="117"/>
      <c r="UY72" s="117"/>
      <c r="UZ72" s="117"/>
      <c r="VA72" s="117"/>
      <c r="VB72" s="117"/>
      <c r="VC72" s="117"/>
      <c r="VD72" s="117"/>
      <c r="VE72" s="117"/>
      <c r="VF72" s="117"/>
      <c r="VG72" s="117"/>
      <c r="VH72" s="117"/>
      <c r="VI72" s="117"/>
      <c r="VJ72" s="117"/>
      <c r="VK72" s="117"/>
      <c r="VL72" s="117"/>
      <c r="VM72" s="117"/>
      <c r="VN72" s="117"/>
      <c r="VO72" s="117"/>
      <c r="VP72" s="117"/>
      <c r="VQ72" s="117"/>
      <c r="VR72" s="117"/>
      <c r="VS72" s="117"/>
      <c r="VT72" s="117"/>
      <c r="VU72" s="117"/>
      <c r="VV72" s="117"/>
      <c r="VW72" s="117"/>
      <c r="VX72" s="117"/>
      <c r="VY72" s="117"/>
      <c r="VZ72" s="117"/>
      <c r="WA72" s="117"/>
      <c r="WB72" s="117"/>
      <c r="WC72" s="117"/>
      <c r="WD72" s="117"/>
      <c r="WE72" s="117"/>
      <c r="WF72" s="117"/>
      <c r="WG72" s="117"/>
      <c r="WH72" s="117"/>
      <c r="WI72" s="117"/>
      <c r="WJ72" s="117"/>
      <c r="WK72" s="117"/>
      <c r="WL72" s="117"/>
      <c r="WM72" s="117"/>
      <c r="WN72" s="117"/>
      <c r="WO72" s="117"/>
      <c r="WP72" s="117"/>
      <c r="WQ72" s="117"/>
      <c r="WR72" s="117"/>
      <c r="WS72" s="117"/>
      <c r="WT72" s="117"/>
      <c r="WU72" s="117"/>
      <c r="WV72" s="117"/>
      <c r="WW72" s="117"/>
      <c r="WX72" s="117"/>
      <c r="WY72" s="117"/>
      <c r="WZ72" s="117"/>
      <c r="XA72" s="117"/>
      <c r="XB72" s="117"/>
      <c r="XC72" s="117"/>
      <c r="XD72" s="117"/>
      <c r="XE72" s="117"/>
      <c r="XF72" s="117"/>
      <c r="XG72" s="117"/>
      <c r="XH72" s="117"/>
      <c r="XI72" s="117"/>
      <c r="XJ72" s="117"/>
      <c r="XK72" s="117"/>
      <c r="XL72" s="117"/>
      <c r="XM72" s="117"/>
      <c r="XN72" s="117"/>
      <c r="XO72" s="117"/>
      <c r="XP72" s="117"/>
      <c r="XQ72" s="117"/>
      <c r="XR72" s="117"/>
      <c r="XS72" s="117"/>
      <c r="XT72" s="117"/>
      <c r="XU72" s="117"/>
      <c r="XV72" s="117"/>
      <c r="XW72" s="117"/>
      <c r="XX72" s="117"/>
      <c r="XY72" s="117"/>
      <c r="XZ72" s="117"/>
      <c r="YA72" s="117"/>
      <c r="YB72" s="117"/>
      <c r="YC72" s="117"/>
      <c r="YD72" s="117"/>
      <c r="YE72" s="117"/>
      <c r="YF72" s="117"/>
      <c r="YG72" s="117"/>
      <c r="YH72" s="117"/>
      <c r="YI72" s="117"/>
      <c r="YJ72" s="117"/>
      <c r="YK72" s="117"/>
      <c r="YL72" s="117"/>
      <c r="YM72" s="117"/>
      <c r="YN72" s="117"/>
      <c r="YO72" s="117"/>
      <c r="YP72" s="117"/>
      <c r="YQ72" s="117"/>
      <c r="YR72" s="117"/>
      <c r="YS72" s="117"/>
      <c r="YT72" s="117"/>
      <c r="YU72" s="117"/>
      <c r="YV72" s="117"/>
      <c r="YW72" s="117"/>
      <c r="YX72" s="117"/>
      <c r="YY72" s="117"/>
      <c r="YZ72" s="117"/>
      <c r="ZA72" s="117"/>
      <c r="ZB72" s="117"/>
      <c r="ZC72" s="117"/>
      <c r="ZD72" s="117"/>
      <c r="ZE72" s="117"/>
      <c r="ZF72" s="117"/>
      <c r="ZG72" s="117"/>
      <c r="ZH72" s="117"/>
      <c r="ZI72" s="117"/>
      <c r="ZJ72" s="117"/>
      <c r="ZK72" s="117"/>
      <c r="ZL72" s="117"/>
      <c r="ZM72" s="117"/>
      <c r="ZN72" s="117"/>
      <c r="ZO72" s="117"/>
      <c r="ZP72" s="117"/>
      <c r="ZQ72" s="117"/>
      <c r="ZR72" s="117"/>
      <c r="ZS72" s="117"/>
      <c r="ZT72" s="117"/>
      <c r="ZU72" s="117"/>
      <c r="ZV72" s="117"/>
      <c r="ZW72" s="117"/>
      <c r="ZX72" s="117"/>
      <c r="ZY72" s="117"/>
      <c r="ZZ72" s="117"/>
      <c r="AAA72" s="117"/>
      <c r="AAB72" s="117"/>
      <c r="AAC72" s="117"/>
      <c r="AAD72" s="117"/>
      <c r="AAE72" s="117"/>
      <c r="AAF72" s="117"/>
      <c r="AAG72" s="117"/>
      <c r="AAH72" s="117"/>
      <c r="AAI72" s="117"/>
      <c r="AAJ72" s="117"/>
      <c r="AAK72" s="117"/>
      <c r="AAL72" s="117"/>
      <c r="AAM72" s="117"/>
      <c r="AAN72" s="117"/>
      <c r="AAO72" s="117"/>
      <c r="AAP72" s="117"/>
      <c r="AAQ72" s="117"/>
      <c r="AAR72" s="117"/>
      <c r="AAS72" s="117"/>
      <c r="AAT72" s="117"/>
      <c r="AAU72" s="117"/>
      <c r="AAV72" s="117"/>
      <c r="AAW72" s="117"/>
      <c r="AAX72" s="117"/>
      <c r="AAY72" s="117"/>
      <c r="AAZ72" s="117"/>
      <c r="ABA72" s="117"/>
      <c r="ABB72" s="117"/>
      <c r="ABC72" s="117"/>
      <c r="ABD72" s="117"/>
      <c r="ABE72" s="117"/>
      <c r="ABF72" s="117"/>
      <c r="ABG72" s="117"/>
      <c r="ABH72" s="117"/>
      <c r="ABI72" s="117"/>
      <c r="ABJ72" s="117"/>
      <c r="ABK72" s="117"/>
      <c r="ABL72" s="117"/>
      <c r="ABM72" s="117"/>
      <c r="ABN72" s="117"/>
      <c r="ABO72" s="117"/>
      <c r="ABP72" s="117"/>
      <c r="ABQ72" s="117"/>
      <c r="ABR72" s="117"/>
      <c r="ABS72" s="117"/>
      <c r="ABT72" s="117"/>
      <c r="ABU72" s="117"/>
      <c r="ABV72" s="117"/>
      <c r="ABW72" s="117"/>
      <c r="ABX72" s="117"/>
      <c r="ABY72" s="117"/>
      <c r="ABZ72" s="117"/>
      <c r="ACA72" s="117"/>
      <c r="ACB72" s="117"/>
      <c r="ACC72" s="117"/>
      <c r="ACD72" s="117"/>
      <c r="ACE72" s="117"/>
      <c r="ACF72" s="117"/>
      <c r="ACG72" s="117"/>
      <c r="ACH72" s="117"/>
      <c r="ACI72" s="117"/>
      <c r="ACJ72" s="117"/>
      <c r="ACK72" s="117"/>
      <c r="ACL72" s="117"/>
      <c r="ACM72" s="117"/>
      <c r="ACN72" s="117"/>
      <c r="ACO72" s="117"/>
      <c r="ACP72" s="117"/>
      <c r="ACQ72" s="117"/>
      <c r="ACR72" s="117"/>
      <c r="ACS72" s="117"/>
      <c r="ACT72" s="117"/>
      <c r="ACU72" s="117"/>
      <c r="ACV72" s="117"/>
      <c r="ACW72" s="117"/>
      <c r="ACX72" s="117"/>
      <c r="ACY72" s="117"/>
      <c r="ACZ72" s="117"/>
      <c r="ADA72" s="117"/>
      <c r="ADB72" s="117"/>
      <c r="ADC72" s="117"/>
      <c r="ADD72" s="117"/>
      <c r="ADE72" s="117"/>
      <c r="ADF72" s="117"/>
      <c r="ADG72" s="117"/>
      <c r="ADH72" s="117"/>
      <c r="ADI72" s="117"/>
      <c r="ADJ72" s="117"/>
      <c r="ADK72" s="117"/>
      <c r="ADL72" s="117"/>
      <c r="ADM72" s="117"/>
      <c r="ADN72" s="117"/>
      <c r="ADO72" s="117"/>
      <c r="ADP72" s="117"/>
      <c r="ADQ72" s="117"/>
      <c r="ADR72" s="117"/>
      <c r="ADS72" s="117"/>
      <c r="ADT72" s="117"/>
      <c r="ADU72" s="117"/>
      <c r="ADV72" s="117"/>
      <c r="ADW72" s="117"/>
      <c r="ADX72" s="117"/>
      <c r="ADY72" s="117"/>
      <c r="ADZ72" s="117"/>
      <c r="AEA72" s="117"/>
      <c r="AEB72" s="117"/>
      <c r="AEC72" s="117"/>
      <c r="AED72" s="117"/>
    </row>
    <row r="73" spans="1:810" s="10" customFormat="1" ht="27.6" customHeight="1" x14ac:dyDescent="0.3">
      <c r="A73" s="49"/>
      <c r="B73" s="51">
        <v>3</v>
      </c>
      <c r="C73" s="108" t="s">
        <v>265</v>
      </c>
      <c r="D73" s="109" t="s">
        <v>63</v>
      </c>
      <c r="E73" s="110"/>
      <c r="F73" s="110"/>
      <c r="G73" s="110"/>
      <c r="H73" s="111"/>
      <c r="I73" s="110">
        <v>1</v>
      </c>
      <c r="J73" s="110" t="s">
        <v>32</v>
      </c>
      <c r="K73" s="110" t="s">
        <v>96</v>
      </c>
      <c r="L73" s="112" t="s">
        <v>44</v>
      </c>
      <c r="M73" s="113">
        <v>1997</v>
      </c>
      <c r="N73" s="65">
        <v>35740</v>
      </c>
      <c r="O73" s="111"/>
      <c r="P73" s="114"/>
      <c r="Q73" s="114"/>
      <c r="R73" s="76" t="s">
        <v>251</v>
      </c>
      <c r="S73" s="74" t="s">
        <v>275</v>
      </c>
      <c r="T73" s="45"/>
      <c r="U73" s="46" t="str">
        <f t="shared" ref="U73:U138" si="1">D73</f>
        <v>Au</v>
      </c>
      <c r="V73" s="45"/>
      <c r="W73" s="45"/>
      <c r="X73" s="45"/>
      <c r="Y73" s="45"/>
      <c r="Z73" s="45"/>
      <c r="AA73" s="45"/>
      <c r="AB73" s="45"/>
    </row>
    <row r="74" spans="1:810" s="10" customFormat="1" x14ac:dyDescent="0.3">
      <c r="A74" s="34"/>
      <c r="B74" s="51">
        <v>2</v>
      </c>
      <c r="C74" s="108" t="s">
        <v>276</v>
      </c>
      <c r="D74" s="109" t="s">
        <v>73</v>
      </c>
      <c r="E74" s="110"/>
      <c r="F74" s="110"/>
      <c r="G74" s="110"/>
      <c r="H74" s="111"/>
      <c r="I74" s="110">
        <v>1</v>
      </c>
      <c r="J74" s="110" t="s">
        <v>42</v>
      </c>
      <c r="K74" s="110" t="s">
        <v>33</v>
      </c>
      <c r="L74" s="112" t="s">
        <v>234</v>
      </c>
      <c r="M74" s="113">
        <v>1997</v>
      </c>
      <c r="N74" s="65">
        <v>35725</v>
      </c>
      <c r="O74" s="111">
        <v>230000</v>
      </c>
      <c r="P74" s="114"/>
      <c r="Q74" s="114"/>
      <c r="R74" s="76" t="s">
        <v>235</v>
      </c>
      <c r="S74" s="74" t="s">
        <v>277</v>
      </c>
      <c r="T74" s="115" t="s">
        <v>75</v>
      </c>
      <c r="U74" s="46" t="str">
        <f t="shared" si="1"/>
        <v>Cu</v>
      </c>
      <c r="V74" s="115"/>
      <c r="W74" s="115"/>
      <c r="X74" s="115"/>
      <c r="Y74" s="115"/>
      <c r="Z74" s="115"/>
      <c r="AA74" s="115"/>
      <c r="AB74" s="115"/>
      <c r="AC74" s="116"/>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c r="GU74" s="117"/>
      <c r="GV74" s="117"/>
      <c r="GW74" s="117"/>
      <c r="GX74" s="117"/>
      <c r="GY74" s="117"/>
      <c r="GZ74" s="117"/>
      <c r="HA74" s="117"/>
      <c r="HB74" s="117"/>
      <c r="HC74" s="117"/>
      <c r="HD74" s="117"/>
      <c r="HE74" s="117"/>
      <c r="HF74" s="117"/>
      <c r="HG74" s="117"/>
      <c r="HH74" s="117"/>
      <c r="HI74" s="117"/>
      <c r="HJ74" s="117"/>
      <c r="HK74" s="117"/>
      <c r="HL74" s="117"/>
      <c r="HM74" s="117"/>
      <c r="HN74" s="117"/>
      <c r="HO74" s="117"/>
      <c r="HP74" s="117"/>
      <c r="HQ74" s="117"/>
      <c r="HR74" s="117"/>
      <c r="HS74" s="117"/>
      <c r="HT74" s="117"/>
      <c r="HU74" s="117"/>
      <c r="HV74" s="117"/>
      <c r="HW74" s="117"/>
      <c r="HX74" s="117"/>
      <c r="HY74" s="117"/>
      <c r="HZ74" s="117"/>
      <c r="IA74" s="117"/>
      <c r="IB74" s="117"/>
      <c r="IC74" s="117"/>
      <c r="ID74" s="117"/>
      <c r="IE74" s="117"/>
      <c r="IF74" s="117"/>
      <c r="IG74" s="117"/>
      <c r="IH74" s="117"/>
      <c r="II74" s="117"/>
      <c r="IJ74" s="117"/>
      <c r="IK74" s="117"/>
      <c r="IL74" s="117"/>
      <c r="IM74" s="117"/>
      <c r="IN74" s="117"/>
      <c r="IO74" s="117"/>
      <c r="IP74" s="117"/>
      <c r="IQ74" s="117"/>
      <c r="IR74" s="117"/>
      <c r="IS74" s="117"/>
      <c r="IT74" s="117"/>
      <c r="IU74" s="117"/>
      <c r="IV74" s="117"/>
      <c r="IW74" s="117"/>
      <c r="IX74" s="117"/>
      <c r="IY74" s="117"/>
      <c r="IZ74" s="117"/>
      <c r="JA74" s="117"/>
      <c r="JB74" s="117"/>
      <c r="JC74" s="117"/>
      <c r="JD74" s="117"/>
      <c r="JE74" s="117"/>
      <c r="JF74" s="117"/>
      <c r="JG74" s="117"/>
      <c r="JH74" s="117"/>
      <c r="JI74" s="117"/>
      <c r="JJ74" s="117"/>
      <c r="JK74" s="117"/>
      <c r="JL74" s="117"/>
      <c r="JM74" s="117"/>
      <c r="JN74" s="117"/>
      <c r="JO74" s="117"/>
      <c r="JP74" s="117"/>
      <c r="JQ74" s="117"/>
      <c r="JR74" s="117"/>
      <c r="JS74" s="117"/>
      <c r="JT74" s="117"/>
      <c r="JU74" s="117"/>
      <c r="JV74" s="117"/>
      <c r="JW74" s="117"/>
      <c r="JX74" s="117"/>
      <c r="JY74" s="117"/>
      <c r="JZ74" s="117"/>
      <c r="KA74" s="117"/>
      <c r="KB74" s="117"/>
      <c r="KC74" s="117"/>
      <c r="KD74" s="117"/>
      <c r="KE74" s="117"/>
      <c r="KF74" s="117"/>
      <c r="KG74" s="117"/>
      <c r="KH74" s="117"/>
      <c r="KI74" s="117"/>
      <c r="KJ74" s="117"/>
      <c r="KK74" s="117"/>
      <c r="KL74" s="117"/>
      <c r="KM74" s="117"/>
      <c r="KN74" s="117"/>
      <c r="KO74" s="117"/>
      <c r="KP74" s="117"/>
      <c r="KQ74" s="117"/>
      <c r="KR74" s="117"/>
      <c r="KS74" s="117"/>
      <c r="KT74" s="117"/>
      <c r="KU74" s="117"/>
      <c r="KV74" s="117"/>
      <c r="KW74" s="117"/>
      <c r="KX74" s="117"/>
      <c r="KY74" s="117"/>
      <c r="KZ74" s="117"/>
      <c r="LA74" s="117"/>
      <c r="LB74" s="117"/>
      <c r="LC74" s="117"/>
      <c r="LD74" s="117"/>
      <c r="LE74" s="117"/>
      <c r="LF74" s="117"/>
      <c r="LG74" s="117"/>
      <c r="LH74" s="117"/>
      <c r="LI74" s="117"/>
      <c r="LJ74" s="117"/>
      <c r="LK74" s="117"/>
      <c r="LL74" s="117"/>
      <c r="LM74" s="117"/>
      <c r="LN74" s="117"/>
      <c r="LO74" s="117"/>
      <c r="LP74" s="117"/>
      <c r="LQ74" s="117"/>
      <c r="LR74" s="117"/>
      <c r="LS74" s="117"/>
      <c r="LT74" s="117"/>
      <c r="LU74" s="117"/>
      <c r="LV74" s="117"/>
      <c r="LW74" s="117"/>
      <c r="LX74" s="117"/>
      <c r="LY74" s="117"/>
      <c r="LZ74" s="117"/>
      <c r="MA74" s="117"/>
      <c r="MB74" s="117"/>
      <c r="MC74" s="117"/>
      <c r="MD74" s="117"/>
      <c r="ME74" s="117"/>
      <c r="MF74" s="117"/>
      <c r="MG74" s="117"/>
      <c r="MH74" s="117"/>
      <c r="MI74" s="117"/>
      <c r="MJ74" s="117"/>
      <c r="MK74" s="117"/>
      <c r="ML74" s="117"/>
      <c r="MM74" s="117"/>
      <c r="MN74" s="117"/>
      <c r="MO74" s="117"/>
      <c r="MP74" s="117"/>
      <c r="MQ74" s="117"/>
      <c r="MR74" s="117"/>
      <c r="MS74" s="117"/>
      <c r="MT74" s="117"/>
      <c r="MU74" s="117"/>
      <c r="MV74" s="117"/>
      <c r="MW74" s="117"/>
      <c r="MX74" s="117"/>
      <c r="MY74" s="117"/>
      <c r="MZ74" s="117"/>
      <c r="NA74" s="117"/>
      <c r="NB74" s="117"/>
      <c r="NC74" s="117"/>
      <c r="ND74" s="117"/>
      <c r="NE74" s="117"/>
      <c r="NF74" s="117"/>
      <c r="NG74" s="117"/>
      <c r="NH74" s="117"/>
      <c r="NI74" s="117"/>
      <c r="NJ74" s="117"/>
      <c r="NK74" s="117"/>
      <c r="NL74" s="117"/>
      <c r="NM74" s="117"/>
      <c r="NN74" s="117"/>
      <c r="NO74" s="117"/>
      <c r="NP74" s="117"/>
      <c r="NQ74" s="117"/>
      <c r="NR74" s="117"/>
      <c r="NS74" s="117"/>
      <c r="NT74" s="117"/>
      <c r="NU74" s="117"/>
      <c r="NV74" s="117"/>
      <c r="NW74" s="117"/>
      <c r="NX74" s="117"/>
      <c r="NY74" s="117"/>
      <c r="NZ74" s="117"/>
      <c r="OA74" s="117"/>
      <c r="OB74" s="117"/>
      <c r="OC74" s="117"/>
      <c r="OD74" s="117"/>
      <c r="OE74" s="117"/>
      <c r="OF74" s="117"/>
      <c r="OG74" s="117"/>
      <c r="OH74" s="117"/>
      <c r="OI74" s="117"/>
      <c r="OJ74" s="117"/>
      <c r="OK74" s="117"/>
      <c r="OL74" s="117"/>
      <c r="OM74" s="117"/>
      <c r="ON74" s="117"/>
      <c r="OO74" s="117"/>
      <c r="OP74" s="117"/>
      <c r="OQ74" s="117"/>
      <c r="OR74" s="117"/>
      <c r="OS74" s="117"/>
      <c r="OT74" s="117"/>
      <c r="OU74" s="117"/>
      <c r="OV74" s="117"/>
      <c r="OW74" s="117"/>
      <c r="OX74" s="117"/>
      <c r="OY74" s="117"/>
      <c r="OZ74" s="117"/>
      <c r="PA74" s="117"/>
      <c r="PB74" s="117"/>
      <c r="PC74" s="117"/>
      <c r="PD74" s="117"/>
      <c r="PE74" s="117"/>
      <c r="PF74" s="117"/>
      <c r="PG74" s="117"/>
      <c r="PH74" s="117"/>
      <c r="PI74" s="117"/>
      <c r="PJ74" s="117"/>
      <c r="PK74" s="117"/>
      <c r="PL74" s="117"/>
      <c r="PM74" s="117"/>
      <c r="PN74" s="117"/>
      <c r="PO74" s="117"/>
      <c r="PP74" s="117"/>
      <c r="PQ74" s="117"/>
      <c r="PR74" s="117"/>
      <c r="PS74" s="117"/>
      <c r="PT74" s="117"/>
      <c r="PU74" s="117"/>
      <c r="PV74" s="117"/>
      <c r="PW74" s="117"/>
      <c r="PX74" s="117"/>
      <c r="PY74" s="117"/>
      <c r="PZ74" s="117"/>
      <c r="QA74" s="117"/>
      <c r="QB74" s="117"/>
      <c r="QC74" s="117"/>
      <c r="QD74" s="117"/>
      <c r="QE74" s="117"/>
      <c r="QF74" s="117"/>
      <c r="QG74" s="117"/>
      <c r="QH74" s="117"/>
      <c r="QI74" s="117"/>
      <c r="QJ74" s="117"/>
      <c r="QK74" s="117"/>
      <c r="QL74" s="117"/>
      <c r="QM74" s="117"/>
      <c r="QN74" s="117"/>
      <c r="QO74" s="117"/>
      <c r="QP74" s="117"/>
      <c r="QQ74" s="117"/>
      <c r="QR74" s="117"/>
      <c r="QS74" s="117"/>
      <c r="QT74" s="117"/>
      <c r="QU74" s="117"/>
      <c r="QV74" s="117"/>
      <c r="QW74" s="117"/>
      <c r="QX74" s="117"/>
      <c r="QY74" s="117"/>
      <c r="QZ74" s="117"/>
      <c r="RA74" s="117"/>
      <c r="RB74" s="117"/>
      <c r="RC74" s="117"/>
      <c r="RD74" s="117"/>
      <c r="RE74" s="117"/>
      <c r="RF74" s="117"/>
      <c r="RG74" s="117"/>
      <c r="RH74" s="117"/>
      <c r="RI74" s="117"/>
      <c r="RJ74" s="117"/>
      <c r="RK74" s="117"/>
      <c r="RL74" s="117"/>
      <c r="RM74" s="117"/>
      <c r="RN74" s="117"/>
      <c r="RO74" s="117"/>
      <c r="RP74" s="117"/>
      <c r="RQ74" s="117"/>
      <c r="RR74" s="117"/>
      <c r="RS74" s="117"/>
      <c r="RT74" s="117"/>
      <c r="RU74" s="117"/>
      <c r="RV74" s="117"/>
      <c r="RW74" s="117"/>
      <c r="RX74" s="117"/>
      <c r="RY74" s="117"/>
      <c r="RZ74" s="117"/>
      <c r="SA74" s="117"/>
      <c r="SB74" s="117"/>
      <c r="SC74" s="117"/>
      <c r="SD74" s="117"/>
      <c r="SE74" s="117"/>
      <c r="SF74" s="117"/>
      <c r="SG74" s="117"/>
      <c r="SH74" s="117"/>
      <c r="SI74" s="117"/>
      <c r="SJ74" s="117"/>
      <c r="SK74" s="117"/>
      <c r="SL74" s="117"/>
      <c r="SM74" s="117"/>
      <c r="SN74" s="117"/>
      <c r="SO74" s="117"/>
      <c r="SP74" s="117"/>
      <c r="SQ74" s="117"/>
      <c r="SR74" s="117"/>
      <c r="SS74" s="117"/>
      <c r="ST74" s="117"/>
      <c r="SU74" s="117"/>
      <c r="SV74" s="117"/>
      <c r="SW74" s="117"/>
      <c r="SX74" s="117"/>
      <c r="SY74" s="117"/>
      <c r="SZ74" s="117"/>
      <c r="TA74" s="117"/>
      <c r="TB74" s="117"/>
      <c r="TC74" s="117"/>
      <c r="TD74" s="117"/>
      <c r="TE74" s="117"/>
      <c r="TF74" s="117"/>
      <c r="TG74" s="117"/>
      <c r="TH74" s="117"/>
      <c r="TI74" s="117"/>
      <c r="TJ74" s="117"/>
      <c r="TK74" s="117"/>
      <c r="TL74" s="117"/>
      <c r="TM74" s="117"/>
      <c r="TN74" s="117"/>
      <c r="TO74" s="117"/>
      <c r="TP74" s="117"/>
      <c r="TQ74" s="117"/>
      <c r="TR74" s="117"/>
      <c r="TS74" s="117"/>
      <c r="TT74" s="117"/>
      <c r="TU74" s="117"/>
      <c r="TV74" s="117"/>
      <c r="TW74" s="117"/>
      <c r="TX74" s="117"/>
      <c r="TY74" s="117"/>
      <c r="TZ74" s="117"/>
      <c r="UA74" s="117"/>
      <c r="UB74" s="117"/>
      <c r="UC74" s="117"/>
      <c r="UD74" s="117"/>
      <c r="UE74" s="117"/>
      <c r="UF74" s="117"/>
      <c r="UG74" s="117"/>
      <c r="UH74" s="117"/>
      <c r="UI74" s="117"/>
      <c r="UJ74" s="117"/>
      <c r="UK74" s="117"/>
      <c r="UL74" s="117"/>
      <c r="UM74" s="117"/>
      <c r="UN74" s="117"/>
      <c r="UO74" s="117"/>
      <c r="UP74" s="117"/>
      <c r="UQ74" s="117"/>
      <c r="UR74" s="117"/>
      <c r="US74" s="117"/>
      <c r="UT74" s="117"/>
      <c r="UU74" s="117"/>
      <c r="UV74" s="117"/>
      <c r="UW74" s="117"/>
      <c r="UX74" s="117"/>
      <c r="UY74" s="117"/>
      <c r="UZ74" s="117"/>
      <c r="VA74" s="117"/>
      <c r="VB74" s="117"/>
      <c r="VC74" s="117"/>
      <c r="VD74" s="117"/>
      <c r="VE74" s="117"/>
      <c r="VF74" s="117"/>
      <c r="VG74" s="117"/>
      <c r="VH74" s="117"/>
      <c r="VI74" s="117"/>
      <c r="VJ74" s="117"/>
      <c r="VK74" s="117"/>
      <c r="VL74" s="117"/>
      <c r="VM74" s="117"/>
      <c r="VN74" s="117"/>
      <c r="VO74" s="117"/>
      <c r="VP74" s="117"/>
      <c r="VQ74" s="117"/>
      <c r="VR74" s="117"/>
      <c r="VS74" s="117"/>
      <c r="VT74" s="117"/>
      <c r="VU74" s="117"/>
      <c r="VV74" s="117"/>
      <c r="VW74" s="117"/>
      <c r="VX74" s="117"/>
      <c r="VY74" s="117"/>
      <c r="VZ74" s="117"/>
      <c r="WA74" s="117"/>
      <c r="WB74" s="117"/>
      <c r="WC74" s="117"/>
      <c r="WD74" s="117"/>
      <c r="WE74" s="117"/>
      <c r="WF74" s="117"/>
      <c r="WG74" s="117"/>
      <c r="WH74" s="117"/>
      <c r="WI74" s="117"/>
      <c r="WJ74" s="117"/>
      <c r="WK74" s="117"/>
      <c r="WL74" s="117"/>
      <c r="WM74" s="117"/>
      <c r="WN74" s="117"/>
      <c r="WO74" s="117"/>
      <c r="WP74" s="117"/>
      <c r="WQ74" s="117"/>
      <c r="WR74" s="117"/>
      <c r="WS74" s="117"/>
      <c r="WT74" s="117"/>
      <c r="WU74" s="117"/>
      <c r="WV74" s="117"/>
      <c r="WW74" s="117"/>
      <c r="WX74" s="117"/>
      <c r="WY74" s="117"/>
      <c r="WZ74" s="117"/>
      <c r="XA74" s="117"/>
      <c r="XB74" s="117"/>
      <c r="XC74" s="117"/>
      <c r="XD74" s="117"/>
      <c r="XE74" s="117"/>
      <c r="XF74" s="117"/>
      <c r="XG74" s="117"/>
      <c r="XH74" s="117"/>
      <c r="XI74" s="117"/>
      <c r="XJ74" s="117"/>
      <c r="XK74" s="117"/>
      <c r="XL74" s="117"/>
      <c r="XM74" s="117"/>
      <c r="XN74" s="117"/>
      <c r="XO74" s="117"/>
      <c r="XP74" s="117"/>
      <c r="XQ74" s="117"/>
      <c r="XR74" s="117"/>
      <c r="XS74" s="117"/>
      <c r="XT74" s="117"/>
      <c r="XU74" s="117"/>
      <c r="XV74" s="117"/>
      <c r="XW74" s="117"/>
      <c r="XX74" s="117"/>
      <c r="XY74" s="117"/>
      <c r="XZ74" s="117"/>
      <c r="YA74" s="117"/>
      <c r="YB74" s="117"/>
      <c r="YC74" s="117"/>
      <c r="YD74" s="117"/>
      <c r="YE74" s="117"/>
      <c r="YF74" s="117"/>
      <c r="YG74" s="117"/>
      <c r="YH74" s="117"/>
      <c r="YI74" s="117"/>
      <c r="YJ74" s="117"/>
      <c r="YK74" s="117"/>
      <c r="YL74" s="117"/>
      <c r="YM74" s="117"/>
      <c r="YN74" s="117"/>
      <c r="YO74" s="117"/>
      <c r="YP74" s="117"/>
      <c r="YQ74" s="117"/>
      <c r="YR74" s="117"/>
      <c r="YS74" s="117"/>
      <c r="YT74" s="117"/>
      <c r="YU74" s="117"/>
      <c r="YV74" s="117"/>
      <c r="YW74" s="117"/>
      <c r="YX74" s="117"/>
      <c r="YY74" s="117"/>
      <c r="YZ74" s="117"/>
      <c r="ZA74" s="117"/>
      <c r="ZB74" s="117"/>
      <c r="ZC74" s="117"/>
      <c r="ZD74" s="117"/>
      <c r="ZE74" s="117"/>
      <c r="ZF74" s="117"/>
      <c r="ZG74" s="117"/>
      <c r="ZH74" s="117"/>
      <c r="ZI74" s="117"/>
      <c r="ZJ74" s="117"/>
      <c r="ZK74" s="117"/>
      <c r="ZL74" s="117"/>
      <c r="ZM74" s="117"/>
      <c r="ZN74" s="117"/>
      <c r="ZO74" s="117"/>
      <c r="ZP74" s="117"/>
      <c r="ZQ74" s="117"/>
      <c r="ZR74" s="117"/>
      <c r="ZS74" s="117"/>
      <c r="ZT74" s="117"/>
      <c r="ZU74" s="117"/>
      <c r="ZV74" s="117"/>
      <c r="ZW74" s="117"/>
      <c r="ZX74" s="117"/>
      <c r="ZY74" s="117"/>
      <c r="ZZ74" s="117"/>
      <c r="AAA74" s="117"/>
      <c r="AAB74" s="117"/>
      <c r="AAC74" s="117"/>
      <c r="AAD74" s="117"/>
      <c r="AAE74" s="117"/>
      <c r="AAF74" s="117"/>
      <c r="AAG74" s="117"/>
      <c r="AAH74" s="117"/>
      <c r="AAI74" s="117"/>
      <c r="AAJ74" s="117"/>
      <c r="AAK74" s="117"/>
      <c r="AAL74" s="117"/>
      <c r="AAM74" s="117"/>
      <c r="AAN74" s="117"/>
      <c r="AAO74" s="117"/>
      <c r="AAP74" s="117"/>
      <c r="AAQ74" s="117"/>
      <c r="AAR74" s="117"/>
      <c r="AAS74" s="117"/>
      <c r="AAT74" s="117"/>
      <c r="AAU74" s="117"/>
      <c r="AAV74" s="117"/>
      <c r="AAW74" s="117"/>
      <c r="AAX74" s="117"/>
      <c r="AAY74" s="117"/>
      <c r="AAZ74" s="117"/>
      <c r="ABA74" s="117"/>
      <c r="ABB74" s="117"/>
      <c r="ABC74" s="117"/>
      <c r="ABD74" s="117"/>
      <c r="ABE74" s="117"/>
      <c r="ABF74" s="117"/>
      <c r="ABG74" s="117"/>
      <c r="ABH74" s="117"/>
      <c r="ABI74" s="117"/>
      <c r="ABJ74" s="117"/>
      <c r="ABK74" s="117"/>
      <c r="ABL74" s="117"/>
      <c r="ABM74" s="117"/>
      <c r="ABN74" s="117"/>
      <c r="ABO74" s="117"/>
      <c r="ABP74" s="117"/>
      <c r="ABQ74" s="117"/>
      <c r="ABR74" s="117"/>
      <c r="ABS74" s="117"/>
      <c r="ABT74" s="117"/>
      <c r="ABU74" s="117"/>
      <c r="ABV74" s="117"/>
      <c r="ABW74" s="117"/>
      <c r="ABX74" s="117"/>
      <c r="ABY74" s="117"/>
      <c r="ABZ74" s="117"/>
      <c r="ACA74" s="117"/>
      <c r="ACB74" s="117"/>
      <c r="ACC74" s="117"/>
      <c r="ACD74" s="117"/>
      <c r="ACE74" s="117"/>
      <c r="ACF74" s="117"/>
      <c r="ACG74" s="117"/>
      <c r="ACH74" s="117"/>
      <c r="ACI74" s="117"/>
      <c r="ACJ74" s="117"/>
      <c r="ACK74" s="117"/>
      <c r="ACL74" s="117"/>
      <c r="ACM74" s="117"/>
      <c r="ACN74" s="117"/>
      <c r="ACO74" s="117"/>
      <c r="ACP74" s="117"/>
      <c r="ACQ74" s="117"/>
      <c r="ACR74" s="117"/>
      <c r="ACS74" s="117"/>
      <c r="ACT74" s="117"/>
      <c r="ACU74" s="117"/>
      <c r="ACV74" s="117"/>
      <c r="ACW74" s="117"/>
      <c r="ACX74" s="117"/>
      <c r="ACY74" s="117"/>
      <c r="ACZ74" s="117"/>
      <c r="ADA74" s="117"/>
      <c r="ADB74" s="117"/>
      <c r="ADC74" s="117"/>
      <c r="ADD74" s="117"/>
      <c r="ADE74" s="117"/>
      <c r="ADF74" s="117"/>
      <c r="ADG74" s="117"/>
      <c r="ADH74" s="117"/>
      <c r="ADI74" s="117"/>
      <c r="ADJ74" s="117"/>
      <c r="ADK74" s="117"/>
      <c r="ADL74" s="117"/>
      <c r="ADM74" s="117"/>
      <c r="ADN74" s="117"/>
      <c r="ADO74" s="117"/>
      <c r="ADP74" s="117"/>
      <c r="ADQ74" s="117"/>
      <c r="ADR74" s="117"/>
      <c r="ADS74" s="117"/>
      <c r="ADT74" s="117"/>
      <c r="ADU74" s="117"/>
      <c r="ADV74" s="117"/>
      <c r="ADW74" s="117"/>
      <c r="ADX74" s="117"/>
      <c r="ADY74" s="117"/>
      <c r="ADZ74" s="117"/>
      <c r="AEA74" s="117"/>
      <c r="AEB74" s="117"/>
      <c r="AEC74" s="117"/>
      <c r="AED74" s="117"/>
    </row>
    <row r="75" spans="1:810" s="10" customFormat="1" x14ac:dyDescent="0.3">
      <c r="A75" s="49"/>
      <c r="B75" s="51">
        <v>3</v>
      </c>
      <c r="C75" s="108" t="s">
        <v>278</v>
      </c>
      <c r="D75" s="109" t="s">
        <v>57</v>
      </c>
      <c r="E75" s="110" t="s">
        <v>58</v>
      </c>
      <c r="F75" s="110"/>
      <c r="G75" s="110">
        <v>18</v>
      </c>
      <c r="H75" s="111"/>
      <c r="I75" s="110">
        <v>1</v>
      </c>
      <c r="J75" s="110" t="s">
        <v>32</v>
      </c>
      <c r="K75" s="110" t="s">
        <v>147</v>
      </c>
      <c r="L75" s="112" t="s">
        <v>44</v>
      </c>
      <c r="M75" s="113">
        <v>1997</v>
      </c>
      <c r="N75" s="65">
        <v>35717</v>
      </c>
      <c r="O75" s="111"/>
      <c r="P75" s="114"/>
      <c r="Q75" s="114"/>
      <c r="R75" s="76" t="s">
        <v>148</v>
      </c>
      <c r="S75" s="74" t="s">
        <v>279</v>
      </c>
      <c r="T75" s="45" t="s">
        <v>280</v>
      </c>
      <c r="U75" s="46" t="str">
        <f t="shared" si="1"/>
        <v>Fe</v>
      </c>
      <c r="V75" s="45"/>
      <c r="W75" s="45"/>
      <c r="X75" s="45"/>
      <c r="Y75" s="45"/>
      <c r="Z75" s="45"/>
      <c r="AA75" s="45"/>
      <c r="AB75" s="45"/>
    </row>
    <row r="76" spans="1:810" s="10" customFormat="1" x14ac:dyDescent="0.3">
      <c r="A76" s="49"/>
      <c r="B76" s="51">
        <v>3</v>
      </c>
      <c r="C76" s="108" t="s">
        <v>278</v>
      </c>
      <c r="D76" s="109" t="s">
        <v>57</v>
      </c>
      <c r="E76" s="110" t="s">
        <v>58</v>
      </c>
      <c r="F76" s="110"/>
      <c r="G76" s="110">
        <v>20</v>
      </c>
      <c r="H76" s="111"/>
      <c r="I76" s="110">
        <v>1</v>
      </c>
      <c r="J76" s="110" t="s">
        <v>32</v>
      </c>
      <c r="K76" s="110" t="s">
        <v>147</v>
      </c>
      <c r="L76" s="112" t="s">
        <v>44</v>
      </c>
      <c r="M76" s="113">
        <v>1997</v>
      </c>
      <c r="N76" s="65">
        <v>35717</v>
      </c>
      <c r="O76" s="111"/>
      <c r="P76" s="114"/>
      <c r="Q76" s="114"/>
      <c r="R76" s="76" t="s">
        <v>148</v>
      </c>
      <c r="S76" s="74" t="s">
        <v>281</v>
      </c>
      <c r="T76" s="45" t="s">
        <v>280</v>
      </c>
      <c r="U76" s="46" t="str">
        <f t="shared" si="1"/>
        <v>Fe</v>
      </c>
      <c r="V76" s="45"/>
      <c r="W76" s="45"/>
      <c r="X76" s="45"/>
      <c r="Y76" s="45"/>
      <c r="Z76" s="45"/>
      <c r="AA76" s="45"/>
      <c r="AB76" s="45"/>
    </row>
    <row r="77" spans="1:810" s="10" customFormat="1" x14ac:dyDescent="0.3">
      <c r="A77" s="49"/>
      <c r="B77" s="51">
        <v>3</v>
      </c>
      <c r="C77" s="108" t="s">
        <v>282</v>
      </c>
      <c r="D77" s="109" t="s">
        <v>177</v>
      </c>
      <c r="E77" s="110" t="s">
        <v>58</v>
      </c>
      <c r="F77" s="110"/>
      <c r="G77" s="110">
        <v>15</v>
      </c>
      <c r="H77" s="111"/>
      <c r="I77" s="110">
        <v>1</v>
      </c>
      <c r="J77" s="110" t="s">
        <v>32</v>
      </c>
      <c r="K77" s="110" t="s">
        <v>147</v>
      </c>
      <c r="L77" s="112" t="s">
        <v>44</v>
      </c>
      <c r="M77" s="113">
        <v>1997</v>
      </c>
      <c r="N77" s="65">
        <v>35717</v>
      </c>
      <c r="O77" s="111"/>
      <c r="P77" s="114"/>
      <c r="Q77" s="114"/>
      <c r="R77" s="76" t="s">
        <v>148</v>
      </c>
      <c r="S77" s="74" t="s">
        <v>283</v>
      </c>
      <c r="T77" s="45"/>
      <c r="U77" s="46" t="str">
        <f t="shared" si="1"/>
        <v>?</v>
      </c>
      <c r="V77" s="45"/>
      <c r="W77" s="45"/>
      <c r="X77" s="45"/>
      <c r="Y77" s="45"/>
      <c r="Z77" s="45"/>
      <c r="AA77" s="45"/>
      <c r="AB77" s="45"/>
    </row>
    <row r="78" spans="1:810" s="10" customFormat="1" x14ac:dyDescent="0.3">
      <c r="A78" s="49"/>
      <c r="B78" s="51">
        <v>3</v>
      </c>
      <c r="C78" s="108" t="s">
        <v>284</v>
      </c>
      <c r="D78" s="109" t="s">
        <v>177</v>
      </c>
      <c r="E78" s="110" t="s">
        <v>285</v>
      </c>
      <c r="F78" s="110"/>
      <c r="G78" s="110">
        <v>30</v>
      </c>
      <c r="H78" s="111"/>
      <c r="I78" s="110">
        <v>1</v>
      </c>
      <c r="J78" s="110" t="s">
        <v>32</v>
      </c>
      <c r="K78" s="110" t="s">
        <v>147</v>
      </c>
      <c r="L78" s="112" t="s">
        <v>44</v>
      </c>
      <c r="M78" s="113">
        <v>1997</v>
      </c>
      <c r="N78" s="65">
        <v>35717</v>
      </c>
      <c r="O78" s="111">
        <v>60000</v>
      </c>
      <c r="P78" s="114" t="s">
        <v>286</v>
      </c>
      <c r="Q78" s="114"/>
      <c r="R78" s="76" t="s">
        <v>148</v>
      </c>
      <c r="S78" s="74" t="s">
        <v>287</v>
      </c>
      <c r="T78" s="45"/>
      <c r="U78" s="46" t="str">
        <f t="shared" si="1"/>
        <v>?</v>
      </c>
      <c r="V78" s="45"/>
      <c r="W78" s="45"/>
      <c r="X78" s="45"/>
      <c r="Y78" s="45"/>
      <c r="Z78" s="45"/>
      <c r="AA78" s="45"/>
      <c r="AB78" s="45"/>
    </row>
    <row r="79" spans="1:810" s="10" customFormat="1" ht="28.8" customHeight="1" x14ac:dyDescent="0.3">
      <c r="A79" s="34"/>
      <c r="B79" s="51">
        <v>2</v>
      </c>
      <c r="C79" s="108" t="s">
        <v>288</v>
      </c>
      <c r="D79" s="109" t="s">
        <v>177</v>
      </c>
      <c r="E79" s="110" t="s">
        <v>58</v>
      </c>
      <c r="F79" s="110"/>
      <c r="G79" s="110"/>
      <c r="H79" s="111"/>
      <c r="I79" s="110">
        <v>1</v>
      </c>
      <c r="J79" s="110" t="s">
        <v>42</v>
      </c>
      <c r="K79" s="110" t="s">
        <v>147</v>
      </c>
      <c r="L79" s="112" t="s">
        <v>44</v>
      </c>
      <c r="M79" s="113">
        <v>1996</v>
      </c>
      <c r="N79" s="65">
        <v>35381</v>
      </c>
      <c r="O79" s="111">
        <v>300000</v>
      </c>
      <c r="P79" s="114"/>
      <c r="Q79" s="114"/>
      <c r="R79" s="76" t="s">
        <v>38</v>
      </c>
      <c r="S79" s="74" t="s">
        <v>289</v>
      </c>
      <c r="T79" s="45"/>
      <c r="U79" s="46" t="str">
        <f t="shared" si="1"/>
        <v>?</v>
      </c>
      <c r="V79" s="45"/>
      <c r="W79" s="45"/>
      <c r="X79" s="45"/>
      <c r="Y79" s="45"/>
      <c r="Z79" s="45"/>
      <c r="AA79" s="45"/>
      <c r="AB79" s="45"/>
    </row>
    <row r="80" spans="1:810" s="10" customFormat="1" ht="13.8" customHeight="1" x14ac:dyDescent="0.3">
      <c r="A80" s="34"/>
      <c r="B80" s="51">
        <v>2</v>
      </c>
      <c r="C80" s="108" t="s">
        <v>290</v>
      </c>
      <c r="D80" s="109" t="s">
        <v>113</v>
      </c>
      <c r="E80" s="110"/>
      <c r="F80" s="110"/>
      <c r="G80" s="110"/>
      <c r="H80" s="111"/>
      <c r="I80" s="110">
        <v>1</v>
      </c>
      <c r="J80" s="110" t="s">
        <v>32</v>
      </c>
      <c r="K80" s="110" t="s">
        <v>49</v>
      </c>
      <c r="L80" s="112" t="s">
        <v>234</v>
      </c>
      <c r="M80" s="113">
        <v>1996</v>
      </c>
      <c r="N80" s="65">
        <v>35306</v>
      </c>
      <c r="O80" s="111">
        <v>166000</v>
      </c>
      <c r="P80" s="114">
        <v>300</v>
      </c>
      <c r="Q80" s="114"/>
      <c r="R80" s="76" t="s">
        <v>235</v>
      </c>
      <c r="S80" s="74" t="s">
        <v>291</v>
      </c>
      <c r="T80" s="45" t="s">
        <v>161</v>
      </c>
      <c r="U80" s="46" t="str">
        <f t="shared" si="1"/>
        <v>Pb Zn</v>
      </c>
      <c r="V80" s="45"/>
      <c r="W80" s="45"/>
      <c r="X80" s="45"/>
      <c r="Y80" s="45"/>
      <c r="Z80" s="45"/>
      <c r="AA80" s="45"/>
      <c r="AB80" s="45"/>
    </row>
    <row r="81" spans="1:28" s="10" customFormat="1" ht="28.8" x14ac:dyDescent="0.3">
      <c r="A81" s="52"/>
      <c r="B81" s="51">
        <v>1</v>
      </c>
      <c r="C81" s="108" t="s">
        <v>292</v>
      </c>
      <c r="D81" s="109" t="s">
        <v>73</v>
      </c>
      <c r="E81" s="110"/>
      <c r="F81" s="110"/>
      <c r="G81" s="110"/>
      <c r="H81" s="111"/>
      <c r="I81" s="110">
        <v>1</v>
      </c>
      <c r="J81" s="110" t="s">
        <v>32</v>
      </c>
      <c r="K81" s="110" t="s">
        <v>43</v>
      </c>
      <c r="L81" s="112">
        <v>208</v>
      </c>
      <c r="M81" s="113">
        <v>1996</v>
      </c>
      <c r="N81" s="65">
        <v>35148</v>
      </c>
      <c r="O81" s="111">
        <v>1600000</v>
      </c>
      <c r="P81" s="114">
        <v>26</v>
      </c>
      <c r="Q81" s="114"/>
      <c r="R81" s="76" t="s">
        <v>293</v>
      </c>
      <c r="S81" s="74" t="s">
        <v>294</v>
      </c>
      <c r="T81" s="45" t="s">
        <v>75</v>
      </c>
      <c r="U81" s="46" t="str">
        <f t="shared" si="1"/>
        <v>Cu</v>
      </c>
      <c r="V81" s="45">
        <v>372</v>
      </c>
      <c r="W81" s="45">
        <v>0.55000000000000004</v>
      </c>
      <c r="X81" s="45">
        <v>0.11</v>
      </c>
      <c r="Y81" s="45">
        <v>0.63823028986031427</v>
      </c>
      <c r="Z81" s="45">
        <v>1969</v>
      </c>
      <c r="AA81" s="45">
        <v>55</v>
      </c>
      <c r="AB81" s="45" t="s">
        <v>76</v>
      </c>
    </row>
    <row r="82" spans="1:28" s="10" customFormat="1" x14ac:dyDescent="0.3">
      <c r="A82" s="34"/>
      <c r="B82" s="51">
        <v>2</v>
      </c>
      <c r="C82" s="108" t="s">
        <v>295</v>
      </c>
      <c r="D82" s="109" t="s">
        <v>113</v>
      </c>
      <c r="E82" s="110" t="s">
        <v>58</v>
      </c>
      <c r="F82" s="110" t="s">
        <v>204</v>
      </c>
      <c r="G82" s="110">
        <v>45</v>
      </c>
      <c r="H82" s="111">
        <v>1520000</v>
      </c>
      <c r="I82" s="110">
        <v>1</v>
      </c>
      <c r="J82" s="110" t="s">
        <v>32</v>
      </c>
      <c r="K82" s="110" t="s">
        <v>33</v>
      </c>
      <c r="L82" s="112">
        <v>220</v>
      </c>
      <c r="M82" s="113">
        <v>1996</v>
      </c>
      <c r="N82" s="118">
        <v>1996</v>
      </c>
      <c r="O82" s="111">
        <v>220000</v>
      </c>
      <c r="P82" s="114">
        <v>6</v>
      </c>
      <c r="Q82" s="114"/>
      <c r="R82" s="76" t="s">
        <v>296</v>
      </c>
      <c r="S82" s="74"/>
      <c r="T82" s="45"/>
      <c r="U82" s="46" t="str">
        <f t="shared" si="1"/>
        <v>Pb Zn</v>
      </c>
      <c r="V82" s="45"/>
      <c r="W82" s="45"/>
      <c r="X82" s="45"/>
      <c r="Y82" s="45"/>
      <c r="Z82" s="45"/>
      <c r="AA82" s="45"/>
      <c r="AB82" s="45"/>
    </row>
    <row r="83" spans="1:28" s="10" customFormat="1" ht="40.200000000000003" customHeight="1" x14ac:dyDescent="0.3">
      <c r="A83" s="49"/>
      <c r="B83" s="51">
        <v>3</v>
      </c>
      <c r="C83" s="108" t="s">
        <v>297</v>
      </c>
      <c r="D83" s="109" t="s">
        <v>63</v>
      </c>
      <c r="E83" s="110"/>
      <c r="F83" s="110"/>
      <c r="G83" s="110"/>
      <c r="H83" s="111"/>
      <c r="I83" s="110">
        <v>2</v>
      </c>
      <c r="J83" s="110" t="s">
        <v>32</v>
      </c>
      <c r="K83" s="110" t="s">
        <v>49</v>
      </c>
      <c r="L83" s="112" t="s">
        <v>44</v>
      </c>
      <c r="M83" s="113">
        <v>1995</v>
      </c>
      <c r="N83" s="65">
        <v>35041</v>
      </c>
      <c r="O83" s="111"/>
      <c r="P83" s="114"/>
      <c r="Q83" s="114"/>
      <c r="R83" s="76" t="s">
        <v>251</v>
      </c>
      <c r="S83" s="74" t="s">
        <v>298</v>
      </c>
      <c r="T83" s="45"/>
      <c r="U83" s="46" t="str">
        <f t="shared" si="1"/>
        <v>Au</v>
      </c>
      <c r="V83" s="45"/>
      <c r="W83" s="45"/>
      <c r="X83" s="45"/>
      <c r="Y83" s="45"/>
      <c r="Z83" s="45">
        <v>1957</v>
      </c>
      <c r="AA83" s="45"/>
      <c r="AB83" s="45"/>
    </row>
    <row r="84" spans="1:28" s="10" customFormat="1" x14ac:dyDescent="0.3">
      <c r="A84" s="49"/>
      <c r="B84" s="51">
        <v>3</v>
      </c>
      <c r="C84" s="108" t="s">
        <v>299</v>
      </c>
      <c r="D84" s="109" t="s">
        <v>63</v>
      </c>
      <c r="E84" s="110"/>
      <c r="F84" s="110" t="s">
        <v>268</v>
      </c>
      <c r="G84" s="110" t="s">
        <v>300</v>
      </c>
      <c r="H84" s="111">
        <v>3000000</v>
      </c>
      <c r="I84" s="110">
        <v>1</v>
      </c>
      <c r="J84" s="110" t="s">
        <v>32</v>
      </c>
      <c r="K84" s="110" t="s">
        <v>80</v>
      </c>
      <c r="L84" s="112">
        <v>207</v>
      </c>
      <c r="M84" s="113">
        <v>1995</v>
      </c>
      <c r="N84" s="67">
        <v>35034</v>
      </c>
      <c r="O84" s="111" t="s">
        <v>301</v>
      </c>
      <c r="P84" s="114"/>
      <c r="Q84" s="114"/>
      <c r="R84" s="76" t="s">
        <v>302</v>
      </c>
      <c r="S84" s="74" t="s">
        <v>303</v>
      </c>
      <c r="T84" s="45"/>
      <c r="U84" s="46" t="str">
        <f t="shared" si="1"/>
        <v>Au</v>
      </c>
      <c r="V84" s="45"/>
      <c r="W84" s="45"/>
      <c r="X84" s="45"/>
      <c r="Y84" s="45"/>
      <c r="Z84" s="45"/>
      <c r="AA84" s="45"/>
      <c r="AB84" s="45"/>
    </row>
    <row r="85" spans="1:28" s="10" customFormat="1" x14ac:dyDescent="0.3">
      <c r="A85" s="34"/>
      <c r="B85" s="51">
        <v>2</v>
      </c>
      <c r="C85" s="108" t="s">
        <v>304</v>
      </c>
      <c r="D85" s="109" t="s">
        <v>63</v>
      </c>
      <c r="E85" s="110" t="s">
        <v>192</v>
      </c>
      <c r="F85" s="110" t="s">
        <v>101</v>
      </c>
      <c r="G85" s="110">
        <v>17</v>
      </c>
      <c r="H85" s="111"/>
      <c r="I85" s="110">
        <v>1</v>
      </c>
      <c r="J85" s="110" t="s">
        <v>42</v>
      </c>
      <c r="K85" s="110" t="s">
        <v>80</v>
      </c>
      <c r="L85" s="112">
        <v>206</v>
      </c>
      <c r="M85" s="113">
        <v>1995</v>
      </c>
      <c r="N85" s="65">
        <v>34944</v>
      </c>
      <c r="O85" s="111">
        <v>50000</v>
      </c>
      <c r="P85" s="114"/>
      <c r="Q85" s="114">
        <v>12</v>
      </c>
      <c r="R85" s="76" t="s">
        <v>235</v>
      </c>
      <c r="S85" s="74" t="s">
        <v>305</v>
      </c>
      <c r="T85" s="45" t="s">
        <v>262</v>
      </c>
      <c r="U85" s="46" t="str">
        <f t="shared" si="1"/>
        <v>Au</v>
      </c>
      <c r="V85" s="45"/>
      <c r="W85" s="45"/>
      <c r="X85" s="45"/>
      <c r="Y85" s="45"/>
      <c r="Z85" s="45"/>
      <c r="AA85" s="45"/>
      <c r="AB85" s="45"/>
    </row>
    <row r="86" spans="1:28" s="10" customFormat="1" ht="28.2" customHeight="1" x14ac:dyDescent="0.3">
      <c r="A86" s="52"/>
      <c r="B86" s="51">
        <v>1</v>
      </c>
      <c r="C86" s="108" t="s">
        <v>306</v>
      </c>
      <c r="D86" s="109" t="s">
        <v>63</v>
      </c>
      <c r="E86" s="110" t="s">
        <v>192</v>
      </c>
      <c r="F86" s="110" t="s">
        <v>268</v>
      </c>
      <c r="G86" s="110">
        <v>44</v>
      </c>
      <c r="H86" s="111">
        <v>5250000</v>
      </c>
      <c r="I86" s="110">
        <v>1</v>
      </c>
      <c r="J86" s="110" t="s">
        <v>32</v>
      </c>
      <c r="K86" s="110" t="s">
        <v>118</v>
      </c>
      <c r="L86" s="112">
        <v>205</v>
      </c>
      <c r="M86" s="113">
        <v>1995</v>
      </c>
      <c r="N86" s="65">
        <v>34930</v>
      </c>
      <c r="O86" s="111">
        <v>4200000</v>
      </c>
      <c r="P86" s="114">
        <v>80</v>
      </c>
      <c r="Q86" s="114"/>
      <c r="R86" s="76" t="s">
        <v>246</v>
      </c>
      <c r="S86" s="74" t="s">
        <v>307</v>
      </c>
      <c r="T86" s="45" t="s">
        <v>161</v>
      </c>
      <c r="U86" s="46" t="str">
        <f t="shared" si="1"/>
        <v>Au</v>
      </c>
      <c r="V86" s="45">
        <v>43</v>
      </c>
      <c r="W86" s="45"/>
      <c r="X86" s="45">
        <v>1.51</v>
      </c>
      <c r="Y86" s="45">
        <v>1.2111612517188581</v>
      </c>
      <c r="Z86" s="45">
        <v>1993</v>
      </c>
      <c r="AA86" s="45">
        <v>8</v>
      </c>
      <c r="AB86" s="45" t="s">
        <v>76</v>
      </c>
    </row>
    <row r="87" spans="1:28" s="10" customFormat="1" x14ac:dyDescent="0.3">
      <c r="A87" s="49"/>
      <c r="B87" s="51">
        <v>3</v>
      </c>
      <c r="C87" s="108" t="s">
        <v>308</v>
      </c>
      <c r="D87" s="109" t="s">
        <v>63</v>
      </c>
      <c r="E87" s="110" t="s">
        <v>309</v>
      </c>
      <c r="F87" s="110" t="s">
        <v>101</v>
      </c>
      <c r="G87" s="110">
        <v>4</v>
      </c>
      <c r="H87" s="111">
        <v>25000</v>
      </c>
      <c r="I87" s="110">
        <v>1</v>
      </c>
      <c r="J87" s="110" t="s">
        <v>32</v>
      </c>
      <c r="K87" s="110" t="s">
        <v>96</v>
      </c>
      <c r="L87" s="112">
        <v>204</v>
      </c>
      <c r="M87" s="113">
        <v>1995</v>
      </c>
      <c r="N87" s="65">
        <v>34875</v>
      </c>
      <c r="O87" s="111">
        <v>5000</v>
      </c>
      <c r="P87" s="114"/>
      <c r="Q87" s="114"/>
      <c r="R87" s="76" t="s">
        <v>302</v>
      </c>
      <c r="S87" s="74"/>
      <c r="T87" s="45"/>
      <c r="U87" s="46" t="str">
        <f t="shared" si="1"/>
        <v>Au</v>
      </c>
      <c r="V87" s="45"/>
      <c r="W87" s="45"/>
      <c r="X87" s="45"/>
      <c r="Y87" s="45"/>
      <c r="Z87" s="45"/>
      <c r="AA87" s="45"/>
      <c r="AB87" s="45"/>
    </row>
    <row r="88" spans="1:28" s="10" customFormat="1" x14ac:dyDescent="0.3">
      <c r="A88" s="49"/>
      <c r="B88" s="51">
        <v>3</v>
      </c>
      <c r="C88" s="108" t="s">
        <v>310</v>
      </c>
      <c r="D88" s="109" t="s">
        <v>63</v>
      </c>
      <c r="E88" s="110" t="s">
        <v>309</v>
      </c>
      <c r="F88" s="110" t="s">
        <v>101</v>
      </c>
      <c r="G88" s="110">
        <v>7</v>
      </c>
      <c r="H88" s="111">
        <v>120000</v>
      </c>
      <c r="I88" s="110">
        <v>2</v>
      </c>
      <c r="J88" s="110" t="s">
        <v>32</v>
      </c>
      <c r="K88" s="110" t="s">
        <v>106</v>
      </c>
      <c r="L88" s="112">
        <v>203</v>
      </c>
      <c r="M88" s="113">
        <v>1995</v>
      </c>
      <c r="N88" s="67">
        <v>34851</v>
      </c>
      <c r="O88" s="111">
        <v>40000</v>
      </c>
      <c r="P88" s="114"/>
      <c r="Q88" s="114"/>
      <c r="R88" s="76" t="s">
        <v>302</v>
      </c>
      <c r="S88" s="74"/>
      <c r="T88" s="45"/>
      <c r="U88" s="46" t="str">
        <f t="shared" si="1"/>
        <v>Au</v>
      </c>
      <c r="V88" s="45"/>
      <c r="W88" s="45"/>
      <c r="X88" s="45"/>
      <c r="Y88" s="45"/>
      <c r="Z88" s="45"/>
      <c r="AA88" s="45"/>
      <c r="AB88" s="45"/>
    </row>
    <row r="89" spans="1:28" s="10" customFormat="1" x14ac:dyDescent="0.3">
      <c r="A89" s="52"/>
      <c r="B89" s="51">
        <v>1</v>
      </c>
      <c r="C89" s="108" t="s">
        <v>311</v>
      </c>
      <c r="D89" s="109" t="s">
        <v>31</v>
      </c>
      <c r="E89" s="110"/>
      <c r="F89" s="110"/>
      <c r="G89" s="110"/>
      <c r="H89" s="111"/>
      <c r="I89" s="110">
        <v>1</v>
      </c>
      <c r="J89" s="110" t="s">
        <v>32</v>
      </c>
      <c r="K89" s="110" t="s">
        <v>49</v>
      </c>
      <c r="L89" s="112" t="s">
        <v>44</v>
      </c>
      <c r="M89" s="113">
        <v>1994</v>
      </c>
      <c r="N89" s="65">
        <v>34657</v>
      </c>
      <c r="O89" s="111">
        <v>1900000</v>
      </c>
      <c r="P89" s="114"/>
      <c r="Q89" s="114"/>
      <c r="R89" s="76" t="s">
        <v>38</v>
      </c>
      <c r="S89" s="74" t="s">
        <v>312</v>
      </c>
      <c r="T89" s="45" t="s">
        <v>166</v>
      </c>
      <c r="U89" s="46" t="str">
        <f t="shared" si="1"/>
        <v>P</v>
      </c>
      <c r="V89" s="45"/>
      <c r="W89" s="45"/>
      <c r="X89" s="45"/>
      <c r="Y89" s="45"/>
      <c r="Z89" s="45"/>
      <c r="AA89" s="45"/>
      <c r="AB89" s="45"/>
    </row>
    <row r="90" spans="1:28" s="10" customFormat="1" x14ac:dyDescent="0.3">
      <c r="A90" s="52"/>
      <c r="B90" s="51">
        <v>1</v>
      </c>
      <c r="C90" s="108" t="s">
        <v>313</v>
      </c>
      <c r="D90" s="109" t="s">
        <v>31</v>
      </c>
      <c r="E90" s="110"/>
      <c r="F90" s="110"/>
      <c r="G90" s="110"/>
      <c r="H90" s="111"/>
      <c r="I90" s="110">
        <v>1</v>
      </c>
      <c r="J90" s="110" t="s">
        <v>32</v>
      </c>
      <c r="K90" s="110" t="s">
        <v>49</v>
      </c>
      <c r="L90" s="112" t="s">
        <v>44</v>
      </c>
      <c r="M90" s="113">
        <v>1994</v>
      </c>
      <c r="N90" s="65">
        <v>34609</v>
      </c>
      <c r="O90" s="111">
        <v>6800000</v>
      </c>
      <c r="P90" s="114"/>
      <c r="Q90" s="114"/>
      <c r="R90" s="76" t="s">
        <v>38</v>
      </c>
      <c r="S90" s="74" t="s">
        <v>314</v>
      </c>
      <c r="T90" s="45" t="s">
        <v>166</v>
      </c>
      <c r="U90" s="46" t="str">
        <f t="shared" si="1"/>
        <v>P</v>
      </c>
      <c r="V90" s="45"/>
      <c r="W90" s="45"/>
      <c r="X90" s="45"/>
      <c r="Y90" s="45"/>
      <c r="Z90" s="45"/>
      <c r="AA90" s="45"/>
      <c r="AB90" s="45"/>
    </row>
    <row r="91" spans="1:28" s="10" customFormat="1" x14ac:dyDescent="0.3">
      <c r="A91" s="49"/>
      <c r="B91" s="51">
        <v>3</v>
      </c>
      <c r="C91" s="108" t="s">
        <v>315</v>
      </c>
      <c r="D91" s="109" t="s">
        <v>31</v>
      </c>
      <c r="E91" s="110"/>
      <c r="F91" s="110"/>
      <c r="G91" s="110"/>
      <c r="H91" s="111"/>
      <c r="I91" s="110">
        <v>2</v>
      </c>
      <c r="J91" s="110" t="s">
        <v>32</v>
      </c>
      <c r="K91" s="110" t="s">
        <v>106</v>
      </c>
      <c r="L91" s="112" t="s">
        <v>44</v>
      </c>
      <c r="M91" s="113">
        <v>1994</v>
      </c>
      <c r="N91" s="67">
        <v>34608</v>
      </c>
      <c r="O91" s="111">
        <v>76000</v>
      </c>
      <c r="P91" s="114"/>
      <c r="Q91" s="114"/>
      <c r="R91" s="76" t="s">
        <v>38</v>
      </c>
      <c r="S91" s="74" t="s">
        <v>316</v>
      </c>
      <c r="T91" s="45" t="s">
        <v>166</v>
      </c>
      <c r="U91" s="46" t="str">
        <f t="shared" si="1"/>
        <v>P</v>
      </c>
      <c r="V91" s="45"/>
      <c r="W91" s="45"/>
      <c r="X91" s="45"/>
      <c r="Y91" s="45"/>
      <c r="Z91" s="45"/>
      <c r="AA91" s="45"/>
      <c r="AB91" s="45"/>
    </row>
    <row r="92" spans="1:28" s="10" customFormat="1" x14ac:dyDescent="0.3">
      <c r="A92" s="49"/>
      <c r="B92" s="51">
        <v>3</v>
      </c>
      <c r="C92" s="108" t="s">
        <v>317</v>
      </c>
      <c r="D92" s="109" t="s">
        <v>31</v>
      </c>
      <c r="E92" s="110"/>
      <c r="F92" s="110"/>
      <c r="G92" s="110"/>
      <c r="H92" s="111"/>
      <c r="I92" s="110">
        <v>2</v>
      </c>
      <c r="J92" s="110" t="s">
        <v>32</v>
      </c>
      <c r="K92" s="110" t="s">
        <v>106</v>
      </c>
      <c r="L92" s="112" t="s">
        <v>44</v>
      </c>
      <c r="M92" s="113">
        <v>1994</v>
      </c>
      <c r="N92" s="67">
        <v>34486</v>
      </c>
      <c r="O92" s="111"/>
      <c r="P92" s="114"/>
      <c r="Q92" s="114"/>
      <c r="R92" s="76" t="s">
        <v>38</v>
      </c>
      <c r="S92" s="74" t="s">
        <v>318</v>
      </c>
      <c r="T92" s="45" t="s">
        <v>166</v>
      </c>
      <c r="U92" s="46" t="str">
        <f t="shared" si="1"/>
        <v>P</v>
      </c>
      <c r="V92" s="45"/>
      <c r="W92" s="45"/>
      <c r="X92" s="45"/>
      <c r="Y92" s="45"/>
      <c r="Z92" s="45"/>
      <c r="AA92" s="45"/>
      <c r="AB92" s="45"/>
    </row>
    <row r="93" spans="1:28" s="10" customFormat="1" ht="28.8" x14ac:dyDescent="0.3">
      <c r="A93" s="52"/>
      <c r="B93" s="51">
        <v>1</v>
      </c>
      <c r="C93" s="108" t="s">
        <v>319</v>
      </c>
      <c r="D93" s="109" t="s">
        <v>63</v>
      </c>
      <c r="E93" s="110" t="s">
        <v>320</v>
      </c>
      <c r="F93" s="110" t="s">
        <v>204</v>
      </c>
      <c r="G93" s="110">
        <v>31</v>
      </c>
      <c r="H93" s="111">
        <v>7040000</v>
      </c>
      <c r="I93" s="110">
        <v>1</v>
      </c>
      <c r="J93" s="110" t="s">
        <v>42</v>
      </c>
      <c r="K93" s="110" t="s">
        <v>96</v>
      </c>
      <c r="L93" s="112">
        <v>202</v>
      </c>
      <c r="M93" s="113">
        <v>1994</v>
      </c>
      <c r="N93" s="65">
        <v>34387</v>
      </c>
      <c r="O93" s="111">
        <v>600000</v>
      </c>
      <c r="P93" s="114">
        <v>4</v>
      </c>
      <c r="Q93" s="114">
        <v>17</v>
      </c>
      <c r="R93" s="76" t="s">
        <v>246</v>
      </c>
      <c r="S93" s="74" t="s">
        <v>321</v>
      </c>
      <c r="T93" s="45" t="s">
        <v>322</v>
      </c>
      <c r="U93" s="46" t="str">
        <f t="shared" si="1"/>
        <v>Au</v>
      </c>
      <c r="V93" s="45"/>
      <c r="W93" s="45"/>
      <c r="X93" s="45"/>
      <c r="Y93" s="45"/>
      <c r="Z93" s="45">
        <v>1950</v>
      </c>
      <c r="AA93" s="45"/>
      <c r="AB93" s="45" t="s">
        <v>76</v>
      </c>
    </row>
    <row r="94" spans="1:28" s="10" customFormat="1" ht="28.2" customHeight="1" x14ac:dyDescent="0.3">
      <c r="A94" s="50"/>
      <c r="B94" s="51">
        <v>4</v>
      </c>
      <c r="C94" s="108" t="s">
        <v>323</v>
      </c>
      <c r="D94" s="109" t="s">
        <v>324</v>
      </c>
      <c r="E94" s="110"/>
      <c r="F94" s="110"/>
      <c r="G94" s="110"/>
      <c r="H94" s="111"/>
      <c r="I94" s="110">
        <v>3</v>
      </c>
      <c r="J94" s="110" t="s">
        <v>49</v>
      </c>
      <c r="K94" s="110" t="s">
        <v>49</v>
      </c>
      <c r="L94" s="112" t="s">
        <v>44</v>
      </c>
      <c r="M94" s="113">
        <v>1994</v>
      </c>
      <c r="N94" s="65">
        <v>34379</v>
      </c>
      <c r="O94" s="111">
        <v>5000000</v>
      </c>
      <c r="P94" s="114"/>
      <c r="Q94" s="114"/>
      <c r="R94" s="76" t="s">
        <v>38</v>
      </c>
      <c r="S94" s="74" t="s">
        <v>325</v>
      </c>
      <c r="T94" s="45"/>
      <c r="U94" s="46" t="str">
        <f t="shared" si="1"/>
        <v>Cu U</v>
      </c>
      <c r="V94" s="45">
        <v>4800</v>
      </c>
      <c r="W94" s="45">
        <v>1.4</v>
      </c>
      <c r="X94" s="45">
        <v>0.6</v>
      </c>
      <c r="Y94" s="45">
        <v>3.3212561265108045</v>
      </c>
      <c r="Z94" s="45">
        <v>1988</v>
      </c>
      <c r="AA94" s="45">
        <v>10</v>
      </c>
      <c r="AB94" s="45" t="s">
        <v>76</v>
      </c>
    </row>
    <row r="95" spans="1:28" s="10" customFormat="1" x14ac:dyDescent="0.3">
      <c r="A95" s="49"/>
      <c r="B95" s="51">
        <v>3</v>
      </c>
      <c r="C95" s="108" t="s">
        <v>326</v>
      </c>
      <c r="D95" s="109" t="s">
        <v>63</v>
      </c>
      <c r="E95" s="110" t="s">
        <v>243</v>
      </c>
      <c r="F95" s="110" t="s">
        <v>327</v>
      </c>
      <c r="G95" s="110">
        <v>41</v>
      </c>
      <c r="H95" s="111" t="s">
        <v>328</v>
      </c>
      <c r="I95" s="110">
        <v>2</v>
      </c>
      <c r="J95" s="110" t="s">
        <v>32</v>
      </c>
      <c r="K95" s="110" t="s">
        <v>33</v>
      </c>
      <c r="L95" s="112">
        <v>214</v>
      </c>
      <c r="M95" s="113">
        <v>1994</v>
      </c>
      <c r="N95" s="67">
        <v>34366</v>
      </c>
      <c r="O95" s="111" t="s">
        <v>329</v>
      </c>
      <c r="P95" s="114"/>
      <c r="Q95" s="114"/>
      <c r="R95" s="76" t="s">
        <v>302</v>
      </c>
      <c r="S95" s="74"/>
      <c r="T95" s="45"/>
      <c r="U95" s="46" t="str">
        <f t="shared" si="1"/>
        <v>Au</v>
      </c>
      <c r="V95" s="45"/>
      <c r="W95" s="45"/>
      <c r="X95" s="45"/>
      <c r="Y95" s="45"/>
      <c r="Z95" s="45"/>
      <c r="AA95" s="45"/>
      <c r="AB95" s="45"/>
    </row>
    <row r="96" spans="1:28" s="10" customFormat="1" x14ac:dyDescent="0.3">
      <c r="A96" s="49"/>
      <c r="B96" s="51">
        <v>3</v>
      </c>
      <c r="C96" s="108" t="s">
        <v>330</v>
      </c>
      <c r="D96" s="109" t="s">
        <v>31</v>
      </c>
      <c r="E96" s="110"/>
      <c r="F96" s="110"/>
      <c r="G96" s="110"/>
      <c r="H96" s="111"/>
      <c r="I96" s="110">
        <v>1</v>
      </c>
      <c r="J96" s="110" t="s">
        <v>32</v>
      </c>
      <c r="K96" s="110" t="s">
        <v>49</v>
      </c>
      <c r="L96" s="112" t="s">
        <v>44</v>
      </c>
      <c r="M96" s="113">
        <v>1994</v>
      </c>
      <c r="N96" s="67">
        <v>34336</v>
      </c>
      <c r="O96" s="111">
        <v>76000</v>
      </c>
      <c r="P96" s="114"/>
      <c r="Q96" s="114"/>
      <c r="R96" s="76" t="s">
        <v>38</v>
      </c>
      <c r="S96" s="74"/>
      <c r="T96" s="45"/>
      <c r="U96" s="46" t="str">
        <f t="shared" si="1"/>
        <v>P</v>
      </c>
      <c r="V96" s="45"/>
      <c r="W96" s="45"/>
      <c r="X96" s="45"/>
      <c r="Y96" s="45"/>
      <c r="Z96" s="45"/>
      <c r="AA96" s="45"/>
      <c r="AB96" s="45"/>
    </row>
    <row r="97" spans="1:810" s="10" customFormat="1" x14ac:dyDescent="0.3">
      <c r="A97" s="52"/>
      <c r="B97" s="51">
        <v>1</v>
      </c>
      <c r="C97" s="108" t="s">
        <v>331</v>
      </c>
      <c r="D97" s="109" t="s">
        <v>57</v>
      </c>
      <c r="E97" s="110"/>
      <c r="F97" s="110"/>
      <c r="G97" s="110"/>
      <c r="H97" s="111"/>
      <c r="I97" s="110">
        <v>1</v>
      </c>
      <c r="J97" s="110" t="s">
        <v>32</v>
      </c>
      <c r="K97" s="110" t="s">
        <v>49</v>
      </c>
      <c r="L97" s="112" t="s">
        <v>44</v>
      </c>
      <c r="M97" s="113">
        <v>1994</v>
      </c>
      <c r="N97" s="67">
        <v>34335</v>
      </c>
      <c r="O97" s="111"/>
      <c r="P97" s="114"/>
      <c r="Q97" s="114">
        <v>31</v>
      </c>
      <c r="R97" s="76" t="s">
        <v>332</v>
      </c>
      <c r="S97" s="74"/>
      <c r="T97" s="45"/>
      <c r="U97" s="46" t="str">
        <f t="shared" si="1"/>
        <v>Fe</v>
      </c>
      <c r="V97" s="45"/>
      <c r="W97" s="45"/>
      <c r="X97" s="45"/>
      <c r="Y97" s="45"/>
      <c r="Z97" s="45"/>
      <c r="AA97" s="45"/>
      <c r="AB97" s="45"/>
    </row>
    <row r="98" spans="1:810" s="10" customFormat="1" ht="28.8" x14ac:dyDescent="0.3">
      <c r="A98" s="34"/>
      <c r="B98" s="51">
        <v>2</v>
      </c>
      <c r="C98" s="108" t="s">
        <v>333</v>
      </c>
      <c r="D98" s="109" t="s">
        <v>73</v>
      </c>
      <c r="E98" s="110"/>
      <c r="F98" s="110"/>
      <c r="G98" s="110"/>
      <c r="H98" s="111"/>
      <c r="I98" s="110">
        <v>1</v>
      </c>
      <c r="J98" s="110" t="s">
        <v>32</v>
      </c>
      <c r="K98" s="110" t="s">
        <v>49</v>
      </c>
      <c r="L98" s="112" t="s">
        <v>44</v>
      </c>
      <c r="M98" s="113">
        <v>1993</v>
      </c>
      <c r="N98" s="65">
        <v>34309</v>
      </c>
      <c r="O98" s="111"/>
      <c r="P98" s="114"/>
      <c r="Q98" s="114">
        <v>2</v>
      </c>
      <c r="R98" s="76" t="s">
        <v>251</v>
      </c>
      <c r="S98" s="74" t="s">
        <v>334</v>
      </c>
      <c r="T98" s="45"/>
      <c r="U98" s="46" t="str">
        <f t="shared" si="1"/>
        <v>Cu</v>
      </c>
      <c r="V98" s="45"/>
      <c r="W98" s="45"/>
      <c r="X98" s="45"/>
      <c r="Y98" s="45"/>
      <c r="Z98" s="45"/>
      <c r="AA98" s="45"/>
      <c r="AB98" s="45"/>
    </row>
    <row r="99" spans="1:810" s="10" customFormat="1" x14ac:dyDescent="0.3">
      <c r="A99" s="49"/>
      <c r="B99" s="51">
        <v>3</v>
      </c>
      <c r="C99" s="108" t="s">
        <v>335</v>
      </c>
      <c r="D99" s="109" t="s">
        <v>31</v>
      </c>
      <c r="E99" s="110"/>
      <c r="F99" s="110"/>
      <c r="G99" s="110"/>
      <c r="H99" s="111"/>
      <c r="I99" s="110">
        <v>2</v>
      </c>
      <c r="J99" s="110" t="s">
        <v>32</v>
      </c>
      <c r="K99" s="110" t="s">
        <v>49</v>
      </c>
      <c r="L99" s="112" t="s">
        <v>44</v>
      </c>
      <c r="M99" s="113">
        <v>1993</v>
      </c>
      <c r="N99" s="67">
        <v>34243</v>
      </c>
      <c r="O99" s="111"/>
      <c r="P99" s="114"/>
      <c r="Q99" s="114"/>
      <c r="R99" s="76" t="s">
        <v>38</v>
      </c>
      <c r="S99" s="74" t="s">
        <v>336</v>
      </c>
      <c r="T99" s="45" t="s">
        <v>166</v>
      </c>
      <c r="U99" s="46" t="str">
        <f t="shared" si="1"/>
        <v>P</v>
      </c>
      <c r="V99" s="45"/>
      <c r="W99" s="45"/>
      <c r="X99" s="45"/>
      <c r="Y99" s="45"/>
      <c r="Z99" s="45"/>
      <c r="AA99" s="45"/>
      <c r="AB99" s="45"/>
    </row>
    <row r="100" spans="1:810" s="10" customFormat="1" x14ac:dyDescent="0.3">
      <c r="A100" s="49"/>
      <c r="B100" s="51">
        <v>3</v>
      </c>
      <c r="C100" s="108" t="s">
        <v>337</v>
      </c>
      <c r="D100" s="109" t="s">
        <v>73</v>
      </c>
      <c r="E100" s="110" t="s">
        <v>58</v>
      </c>
      <c r="F100" s="110" t="s">
        <v>338</v>
      </c>
      <c r="G100" s="110">
        <v>5</v>
      </c>
      <c r="H100" s="111"/>
      <c r="I100" s="110">
        <v>1</v>
      </c>
      <c r="J100" s="110" t="s">
        <v>32</v>
      </c>
      <c r="K100" s="110" t="s">
        <v>96</v>
      </c>
      <c r="L100" s="112">
        <v>200</v>
      </c>
      <c r="M100" s="113">
        <v>1993</v>
      </c>
      <c r="N100" s="67">
        <v>34182</v>
      </c>
      <c r="O100" s="111" t="s">
        <v>339</v>
      </c>
      <c r="P100" s="114"/>
      <c r="Q100" s="114"/>
      <c r="R100" s="76" t="s">
        <v>302</v>
      </c>
      <c r="S100" s="74"/>
      <c r="T100" s="45"/>
      <c r="U100" s="46" t="str">
        <f t="shared" si="1"/>
        <v>Cu</v>
      </c>
      <c r="V100" s="45"/>
      <c r="W100" s="45"/>
      <c r="X100" s="45"/>
      <c r="Y100" s="45"/>
      <c r="Z100" s="45"/>
      <c r="AA100" s="45"/>
      <c r="AB100" s="45"/>
    </row>
    <row r="101" spans="1:810" s="10" customFormat="1" ht="24" x14ac:dyDescent="0.3">
      <c r="A101" s="49"/>
      <c r="B101" s="51">
        <v>3</v>
      </c>
      <c r="C101" s="108" t="s">
        <v>340</v>
      </c>
      <c r="D101" s="109" t="s">
        <v>254</v>
      </c>
      <c r="E101" s="110"/>
      <c r="F101" s="110"/>
      <c r="G101" s="110"/>
      <c r="H101" s="111"/>
      <c r="I101" s="110">
        <v>1</v>
      </c>
      <c r="J101" s="110" t="s">
        <v>32</v>
      </c>
      <c r="K101" s="110" t="s">
        <v>96</v>
      </c>
      <c r="L101" s="112">
        <v>199</v>
      </c>
      <c r="M101" s="113">
        <v>1993</v>
      </c>
      <c r="N101" s="65">
        <v>34146</v>
      </c>
      <c r="O101" s="111"/>
      <c r="P101" s="114"/>
      <c r="Q101" s="114"/>
      <c r="R101" s="76" t="s">
        <v>260</v>
      </c>
      <c r="S101" s="74" t="s">
        <v>341</v>
      </c>
      <c r="T101" s="45" t="s">
        <v>161</v>
      </c>
      <c r="U101" s="46" t="str">
        <f t="shared" si="1"/>
        <v>Au Ag</v>
      </c>
      <c r="V101" s="45" t="s">
        <v>342</v>
      </c>
      <c r="W101" s="45">
        <v>2.5</v>
      </c>
      <c r="X101" s="45">
        <v>6</v>
      </c>
      <c r="Y101" s="45">
        <v>7.3125612651080454</v>
      </c>
      <c r="Z101" s="45">
        <v>1931</v>
      </c>
      <c r="AA101" s="45">
        <v>37</v>
      </c>
      <c r="AB101" s="45" t="s">
        <v>76</v>
      </c>
    </row>
    <row r="102" spans="1:810" s="10" customFormat="1" ht="24" x14ac:dyDescent="0.3">
      <c r="A102" s="49"/>
      <c r="B102" s="51">
        <v>3</v>
      </c>
      <c r="C102" s="108" t="s">
        <v>343</v>
      </c>
      <c r="D102" s="109" t="s">
        <v>63</v>
      </c>
      <c r="E102" s="110" t="s">
        <v>58</v>
      </c>
      <c r="F102" s="110" t="s">
        <v>327</v>
      </c>
      <c r="G102" s="110">
        <v>28</v>
      </c>
      <c r="H102" s="111"/>
      <c r="I102" s="110">
        <v>1</v>
      </c>
      <c r="J102" s="110" t="s">
        <v>32</v>
      </c>
      <c r="K102" s="110" t="s">
        <v>33</v>
      </c>
      <c r="L102" s="112" t="s">
        <v>234</v>
      </c>
      <c r="M102" s="113">
        <v>1993</v>
      </c>
      <c r="N102" s="65">
        <v>34050</v>
      </c>
      <c r="O102" s="111" t="s">
        <v>344</v>
      </c>
      <c r="P102" s="114"/>
      <c r="Q102" s="114"/>
      <c r="R102" s="76" t="s">
        <v>345</v>
      </c>
      <c r="S102" s="74" t="s">
        <v>346</v>
      </c>
      <c r="T102" s="45" t="s">
        <v>347</v>
      </c>
      <c r="U102" s="46" t="str">
        <f t="shared" si="1"/>
        <v>Au</v>
      </c>
      <c r="V102" s="45"/>
      <c r="W102" s="45"/>
      <c r="X102" s="45"/>
      <c r="Y102" s="45"/>
      <c r="Z102" s="45"/>
      <c r="AA102" s="45"/>
      <c r="AB102" s="45"/>
    </row>
    <row r="103" spans="1:810" s="10" customFormat="1" ht="24" x14ac:dyDescent="0.3">
      <c r="A103" s="49"/>
      <c r="B103" s="51">
        <v>3</v>
      </c>
      <c r="C103" s="108" t="s">
        <v>348</v>
      </c>
      <c r="D103" s="109" t="s">
        <v>63</v>
      </c>
      <c r="E103" s="110" t="s">
        <v>58</v>
      </c>
      <c r="F103" s="110" t="s">
        <v>327</v>
      </c>
      <c r="G103" s="110">
        <v>28</v>
      </c>
      <c r="H103" s="111"/>
      <c r="I103" s="110">
        <v>1</v>
      </c>
      <c r="J103" s="110" t="s">
        <v>32</v>
      </c>
      <c r="K103" s="110" t="s">
        <v>33</v>
      </c>
      <c r="L103" s="112" t="s">
        <v>234</v>
      </c>
      <c r="M103" s="113">
        <v>1993</v>
      </c>
      <c r="N103" s="65">
        <v>34046</v>
      </c>
      <c r="O103" s="111" t="s">
        <v>344</v>
      </c>
      <c r="P103" s="114"/>
      <c r="Q103" s="114"/>
      <c r="R103" s="76" t="s">
        <v>345</v>
      </c>
      <c r="S103" s="74" t="s">
        <v>346</v>
      </c>
      <c r="T103" s="45" t="s">
        <v>347</v>
      </c>
      <c r="U103" s="46" t="str">
        <f t="shared" si="1"/>
        <v>Au</v>
      </c>
      <c r="V103" s="45"/>
      <c r="W103" s="45"/>
      <c r="X103" s="45"/>
      <c r="Y103" s="45"/>
      <c r="Z103" s="45"/>
      <c r="AA103" s="45"/>
      <c r="AB103" s="45"/>
    </row>
    <row r="104" spans="1:810" s="10" customFormat="1" ht="36" x14ac:dyDescent="0.3">
      <c r="A104" s="34"/>
      <c r="B104" s="51">
        <v>2</v>
      </c>
      <c r="C104" s="108" t="s">
        <v>349</v>
      </c>
      <c r="D104" s="109" t="s">
        <v>73</v>
      </c>
      <c r="E104" s="110" t="s">
        <v>58</v>
      </c>
      <c r="F104" s="110"/>
      <c r="G104" s="110">
        <v>46</v>
      </c>
      <c r="H104" s="111"/>
      <c r="I104" s="110">
        <v>1</v>
      </c>
      <c r="J104" s="110" t="s">
        <v>32</v>
      </c>
      <c r="K104" s="110" t="s">
        <v>96</v>
      </c>
      <c r="L104" s="112" t="s">
        <v>44</v>
      </c>
      <c r="M104" s="113">
        <v>1993</v>
      </c>
      <c r="N104" s="65">
        <v>33978</v>
      </c>
      <c r="O104" s="111">
        <v>216000</v>
      </c>
      <c r="P104" s="114"/>
      <c r="Q104" s="114"/>
      <c r="R104" s="76" t="s">
        <v>350</v>
      </c>
      <c r="S104" s="74" t="s">
        <v>351</v>
      </c>
      <c r="T104" s="45"/>
      <c r="U104" s="46" t="str">
        <f t="shared" si="1"/>
        <v>Cu</v>
      </c>
      <c r="V104" s="45"/>
      <c r="W104" s="45"/>
      <c r="X104" s="45"/>
      <c r="Y104" s="45"/>
      <c r="Z104" s="45"/>
      <c r="AA104" s="45"/>
      <c r="AB104" s="45"/>
    </row>
    <row r="105" spans="1:810" s="10" customFormat="1" x14ac:dyDescent="0.3">
      <c r="A105" s="34"/>
      <c r="B105" s="51">
        <v>2</v>
      </c>
      <c r="C105" s="108" t="s">
        <v>352</v>
      </c>
      <c r="D105" s="109" t="s">
        <v>63</v>
      </c>
      <c r="E105" s="110"/>
      <c r="F105" s="110"/>
      <c r="G105" s="110"/>
      <c r="H105" s="111"/>
      <c r="I105" s="110">
        <v>1</v>
      </c>
      <c r="J105" s="110" t="s">
        <v>32</v>
      </c>
      <c r="K105" s="110" t="s">
        <v>96</v>
      </c>
      <c r="L105" s="112" t="s">
        <v>44</v>
      </c>
      <c r="M105" s="113">
        <v>1993</v>
      </c>
      <c r="N105" s="118">
        <v>1993</v>
      </c>
      <c r="O105" s="111"/>
      <c r="P105" s="114"/>
      <c r="Q105" s="114">
        <v>6</v>
      </c>
      <c r="R105" s="76" t="s">
        <v>38</v>
      </c>
      <c r="S105" s="74" t="s">
        <v>353</v>
      </c>
      <c r="T105" s="45" t="s">
        <v>161</v>
      </c>
      <c r="U105" s="46" t="str">
        <f t="shared" si="1"/>
        <v>Au</v>
      </c>
      <c r="V105" s="45"/>
      <c r="W105" s="45"/>
      <c r="X105" s="45"/>
      <c r="Y105" s="45"/>
      <c r="Z105" s="45"/>
      <c r="AA105" s="45"/>
      <c r="AB105" s="45"/>
    </row>
    <row r="106" spans="1:810" s="10" customFormat="1" x14ac:dyDescent="0.3">
      <c r="A106" s="49"/>
      <c r="B106" s="51">
        <v>3</v>
      </c>
      <c r="C106" s="108" t="s">
        <v>354</v>
      </c>
      <c r="D106" s="109" t="s">
        <v>113</v>
      </c>
      <c r="E106" s="110" t="s">
        <v>192</v>
      </c>
      <c r="F106" s="110" t="s">
        <v>101</v>
      </c>
      <c r="G106" s="110"/>
      <c r="H106" s="111">
        <v>3500000</v>
      </c>
      <c r="I106" s="110">
        <v>2</v>
      </c>
      <c r="J106" s="110" t="s">
        <v>42</v>
      </c>
      <c r="K106" s="110" t="s">
        <v>118</v>
      </c>
      <c r="L106" s="112">
        <v>198</v>
      </c>
      <c r="M106" s="113">
        <v>1992</v>
      </c>
      <c r="N106" s="67">
        <v>33909</v>
      </c>
      <c r="O106" s="111" t="s">
        <v>355</v>
      </c>
      <c r="P106" s="114"/>
      <c r="Q106" s="114"/>
      <c r="R106" s="76" t="s">
        <v>302</v>
      </c>
      <c r="S106" s="74"/>
      <c r="T106" s="45"/>
      <c r="U106" s="46" t="str">
        <f t="shared" si="1"/>
        <v>Pb Zn</v>
      </c>
      <c r="V106" s="45"/>
      <c r="W106" s="45"/>
      <c r="X106" s="45"/>
      <c r="Y106" s="45"/>
      <c r="Z106" s="45"/>
      <c r="AA106" s="45"/>
      <c r="AB106" s="45"/>
    </row>
    <row r="107" spans="1:810" s="10" customFormat="1" x14ac:dyDescent="0.3">
      <c r="A107" s="34"/>
      <c r="B107" s="51">
        <v>2</v>
      </c>
      <c r="C107" s="108" t="s">
        <v>356</v>
      </c>
      <c r="D107" s="109" t="s">
        <v>84</v>
      </c>
      <c r="E107" s="110"/>
      <c r="F107" s="110" t="s">
        <v>357</v>
      </c>
      <c r="G107" s="110">
        <v>15</v>
      </c>
      <c r="H107" s="111">
        <v>52000000</v>
      </c>
      <c r="I107" s="110">
        <v>1</v>
      </c>
      <c r="J107" s="110" t="s">
        <v>32</v>
      </c>
      <c r="K107" s="110" t="s">
        <v>118</v>
      </c>
      <c r="L107" s="112">
        <v>218</v>
      </c>
      <c r="M107" s="113">
        <v>1992</v>
      </c>
      <c r="N107" s="65">
        <v>33664</v>
      </c>
      <c r="O107" s="111">
        <v>500000</v>
      </c>
      <c r="P107" s="114"/>
      <c r="Q107" s="114"/>
      <c r="R107" s="76" t="s">
        <v>235</v>
      </c>
      <c r="S107" s="74" t="s">
        <v>358</v>
      </c>
      <c r="T107" s="45" t="s">
        <v>166</v>
      </c>
      <c r="U107" s="46" t="str">
        <f t="shared" si="1"/>
        <v>Coal</v>
      </c>
      <c r="V107" s="45"/>
      <c r="W107" s="45"/>
      <c r="X107" s="45"/>
      <c r="Y107" s="45"/>
      <c r="Z107" s="45"/>
      <c r="AA107" s="45"/>
      <c r="AB107" s="45"/>
    </row>
    <row r="108" spans="1:810" s="10" customFormat="1" ht="36" x14ac:dyDescent="0.3">
      <c r="A108" s="52"/>
      <c r="B108" s="51">
        <v>1</v>
      </c>
      <c r="C108" s="108" t="s">
        <v>359</v>
      </c>
      <c r="D108" s="109" t="s">
        <v>73</v>
      </c>
      <c r="E108" s="110"/>
      <c r="F108" s="110"/>
      <c r="G108" s="110"/>
      <c r="H108" s="111"/>
      <c r="I108" s="110">
        <v>1</v>
      </c>
      <c r="J108" s="110" t="s">
        <v>32</v>
      </c>
      <c r="K108" s="110" t="s">
        <v>80</v>
      </c>
      <c r="L108" s="112">
        <v>197</v>
      </c>
      <c r="M108" s="113">
        <v>1992</v>
      </c>
      <c r="N108" s="65">
        <v>33605</v>
      </c>
      <c r="O108" s="111">
        <v>32243000</v>
      </c>
      <c r="P108" s="114"/>
      <c r="Q108" s="114"/>
      <c r="R108" s="76" t="s">
        <v>251</v>
      </c>
      <c r="S108" s="74" t="s">
        <v>360</v>
      </c>
      <c r="T108" s="45" t="s">
        <v>75</v>
      </c>
      <c r="U108" s="46" t="str">
        <f t="shared" si="1"/>
        <v>Cu</v>
      </c>
      <c r="V108" s="45">
        <v>590</v>
      </c>
      <c r="W108" s="45">
        <v>0.3</v>
      </c>
      <c r="X108" s="45">
        <v>0.35</v>
      </c>
      <c r="Y108" s="45">
        <v>0.58073274046463597</v>
      </c>
      <c r="Z108" s="45">
        <v>1958</v>
      </c>
      <c r="AA108" s="45">
        <v>200</v>
      </c>
      <c r="AB108" s="45" t="s">
        <v>76</v>
      </c>
    </row>
    <row r="109" spans="1:810" s="10" customFormat="1" ht="36" customHeight="1" x14ac:dyDescent="0.3">
      <c r="A109" s="49"/>
      <c r="B109" s="51">
        <v>3</v>
      </c>
      <c r="C109" s="55" t="s">
        <v>361</v>
      </c>
      <c r="D109" s="119" t="s">
        <v>53</v>
      </c>
      <c r="E109" s="119" t="s">
        <v>100</v>
      </c>
      <c r="F109" s="109" t="s">
        <v>129</v>
      </c>
      <c r="G109" s="119"/>
      <c r="H109" s="120"/>
      <c r="I109" s="110">
        <v>1</v>
      </c>
      <c r="J109" s="110" t="s">
        <v>32</v>
      </c>
      <c r="K109" s="110" t="s">
        <v>43</v>
      </c>
      <c r="L109" s="121" t="s">
        <v>44</v>
      </c>
      <c r="M109" s="113">
        <v>1991</v>
      </c>
      <c r="N109" s="65">
        <v>33545</v>
      </c>
      <c r="O109" s="111">
        <v>43200</v>
      </c>
      <c r="P109" s="122"/>
      <c r="Q109" s="123"/>
      <c r="R109" s="124" t="s">
        <v>362</v>
      </c>
      <c r="S109" s="64" t="s">
        <v>363</v>
      </c>
      <c r="T109" s="45"/>
      <c r="U109" s="46" t="str">
        <f t="shared" si="1"/>
        <v>Al</v>
      </c>
      <c r="V109" s="45"/>
      <c r="W109" s="45"/>
      <c r="X109" s="45"/>
      <c r="Y109" s="45"/>
      <c r="Z109" s="45"/>
      <c r="AA109" s="45"/>
      <c r="AB109" s="45"/>
      <c r="AC109" s="47"/>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c r="KH109" s="48"/>
      <c r="KI109" s="48"/>
      <c r="KJ109" s="48"/>
      <c r="KK109" s="48"/>
      <c r="KL109" s="48"/>
      <c r="KM109" s="48"/>
      <c r="KN109" s="48"/>
      <c r="KO109" s="48"/>
      <c r="KP109" s="48"/>
      <c r="KQ109" s="48"/>
      <c r="KR109" s="48"/>
      <c r="KS109" s="48"/>
      <c r="KT109" s="48"/>
      <c r="KU109" s="48"/>
      <c r="KV109" s="48"/>
      <c r="KW109" s="48"/>
      <c r="KX109" s="48"/>
      <c r="KY109" s="48"/>
      <c r="KZ109" s="48"/>
      <c r="LA109" s="48"/>
      <c r="LB109" s="48"/>
      <c r="LC109" s="48"/>
      <c r="LD109" s="48"/>
      <c r="LE109" s="48"/>
      <c r="LF109" s="48"/>
      <c r="LG109" s="48"/>
      <c r="LH109" s="48"/>
      <c r="LI109" s="48"/>
      <c r="LJ109" s="48"/>
      <c r="LK109" s="48"/>
      <c r="LL109" s="48"/>
      <c r="LM109" s="48"/>
      <c r="LN109" s="48"/>
      <c r="LO109" s="48"/>
      <c r="LP109" s="48"/>
      <c r="LQ109" s="48"/>
      <c r="LR109" s="48"/>
      <c r="LS109" s="48"/>
      <c r="LT109" s="48"/>
      <c r="LU109" s="48"/>
      <c r="LV109" s="48"/>
      <c r="LW109" s="48"/>
      <c r="LX109" s="48"/>
      <c r="LY109" s="48"/>
      <c r="LZ109" s="48"/>
      <c r="MA109" s="48"/>
      <c r="MB109" s="48"/>
      <c r="MC109" s="48"/>
      <c r="MD109" s="48"/>
      <c r="ME109" s="48"/>
      <c r="MF109" s="48"/>
      <c r="MG109" s="48"/>
      <c r="MH109" s="48"/>
      <c r="MI109" s="48"/>
      <c r="MJ109" s="48"/>
      <c r="MK109" s="48"/>
      <c r="ML109" s="48"/>
      <c r="MM109" s="48"/>
      <c r="MN109" s="48"/>
      <c r="MO109" s="48"/>
      <c r="MP109" s="48"/>
      <c r="MQ109" s="48"/>
      <c r="MR109" s="48"/>
      <c r="MS109" s="48"/>
      <c r="MT109" s="48"/>
      <c r="MU109" s="48"/>
      <c r="MV109" s="48"/>
      <c r="MW109" s="48"/>
      <c r="MX109" s="48"/>
      <c r="MY109" s="48"/>
      <c r="MZ109" s="48"/>
      <c r="NA109" s="48"/>
      <c r="NB109" s="48"/>
      <c r="NC109" s="48"/>
      <c r="ND109" s="48"/>
      <c r="NE109" s="48"/>
      <c r="NF109" s="48"/>
      <c r="NG109" s="48"/>
      <c r="NH109" s="48"/>
      <c r="NI109" s="48"/>
      <c r="NJ109" s="48"/>
      <c r="NK109" s="48"/>
      <c r="NL109" s="48"/>
      <c r="NM109" s="48"/>
      <c r="NN109" s="48"/>
      <c r="NO109" s="48"/>
      <c r="NP109" s="48"/>
      <c r="NQ109" s="48"/>
      <c r="NR109" s="48"/>
      <c r="NS109" s="48"/>
      <c r="NT109" s="48"/>
      <c r="NU109" s="48"/>
      <c r="NV109" s="48"/>
      <c r="NW109" s="48"/>
      <c r="NX109" s="48"/>
      <c r="NY109" s="48"/>
      <c r="NZ109" s="48"/>
      <c r="OA109" s="48"/>
      <c r="OB109" s="48"/>
      <c r="OC109" s="48"/>
      <c r="OD109" s="48"/>
      <c r="OE109" s="48"/>
      <c r="OF109" s="48"/>
      <c r="OG109" s="48"/>
      <c r="OH109" s="48"/>
      <c r="OI109" s="48"/>
      <c r="OJ109" s="48"/>
      <c r="OK109" s="48"/>
      <c r="OL109" s="48"/>
      <c r="OM109" s="48"/>
      <c r="ON109" s="48"/>
      <c r="OO109" s="48"/>
      <c r="OP109" s="48"/>
      <c r="OQ109" s="48"/>
      <c r="OR109" s="48"/>
      <c r="OS109" s="48"/>
      <c r="OT109" s="48"/>
      <c r="OU109" s="48"/>
      <c r="OV109" s="48"/>
      <c r="OW109" s="48"/>
      <c r="OX109" s="48"/>
      <c r="OY109" s="48"/>
      <c r="OZ109" s="48"/>
      <c r="PA109" s="48"/>
      <c r="PB109" s="48"/>
      <c r="PC109" s="48"/>
      <c r="PD109" s="48"/>
      <c r="PE109" s="48"/>
      <c r="PF109" s="48"/>
      <c r="PG109" s="48"/>
      <c r="PH109" s="48"/>
      <c r="PI109" s="48"/>
      <c r="PJ109" s="48"/>
      <c r="PK109" s="48"/>
      <c r="PL109" s="48"/>
      <c r="PM109" s="48"/>
      <c r="PN109" s="48"/>
      <c r="PO109" s="48"/>
      <c r="PP109" s="48"/>
      <c r="PQ109" s="48"/>
      <c r="PR109" s="48"/>
      <c r="PS109" s="48"/>
      <c r="PT109" s="48"/>
      <c r="PU109" s="48"/>
      <c r="PV109" s="48"/>
      <c r="PW109" s="48"/>
      <c r="PX109" s="48"/>
      <c r="PY109" s="48"/>
      <c r="PZ109" s="48"/>
      <c r="QA109" s="48"/>
      <c r="QB109" s="48"/>
      <c r="QC109" s="48"/>
      <c r="QD109" s="48"/>
      <c r="QE109" s="48"/>
      <c r="QF109" s="48"/>
      <c r="QG109" s="48"/>
      <c r="QH109" s="48"/>
      <c r="QI109" s="48"/>
      <c r="QJ109" s="48"/>
      <c r="QK109" s="48"/>
      <c r="QL109" s="48"/>
      <c r="QM109" s="48"/>
      <c r="QN109" s="48"/>
      <c r="QO109" s="48"/>
      <c r="QP109" s="48"/>
      <c r="QQ109" s="48"/>
      <c r="QR109" s="48"/>
      <c r="QS109" s="48"/>
      <c r="QT109" s="48"/>
      <c r="QU109" s="48"/>
      <c r="QV109" s="48"/>
      <c r="QW109" s="48"/>
      <c r="QX109" s="48"/>
      <c r="QY109" s="48"/>
      <c r="QZ109" s="48"/>
      <c r="RA109" s="48"/>
      <c r="RB109" s="48"/>
      <c r="RC109" s="48"/>
      <c r="RD109" s="48"/>
      <c r="RE109" s="48"/>
      <c r="RF109" s="48"/>
      <c r="RG109" s="48"/>
      <c r="RH109" s="48"/>
      <c r="RI109" s="48"/>
      <c r="RJ109" s="48"/>
      <c r="RK109" s="48"/>
      <c r="RL109" s="48"/>
      <c r="RM109" s="48"/>
      <c r="RN109" s="48"/>
      <c r="RO109" s="48"/>
      <c r="RP109" s="48"/>
      <c r="RQ109" s="48"/>
      <c r="RR109" s="48"/>
      <c r="RS109" s="48"/>
      <c r="RT109" s="48"/>
      <c r="RU109" s="48"/>
      <c r="RV109" s="48"/>
      <c r="RW109" s="48"/>
      <c r="RX109" s="48"/>
      <c r="RY109" s="48"/>
      <c r="RZ109" s="48"/>
      <c r="SA109" s="48"/>
      <c r="SB109" s="48"/>
      <c r="SC109" s="48"/>
      <c r="SD109" s="48"/>
      <c r="SE109" s="48"/>
      <c r="SF109" s="48"/>
      <c r="SG109" s="48"/>
      <c r="SH109" s="48"/>
      <c r="SI109" s="48"/>
      <c r="SJ109" s="48"/>
      <c r="SK109" s="48"/>
      <c r="SL109" s="48"/>
      <c r="SM109" s="48"/>
      <c r="SN109" s="48"/>
      <c r="SO109" s="48"/>
      <c r="SP109" s="48"/>
      <c r="SQ109" s="48"/>
      <c r="SR109" s="48"/>
      <c r="SS109" s="48"/>
      <c r="ST109" s="48"/>
      <c r="SU109" s="48"/>
      <c r="SV109" s="48"/>
      <c r="SW109" s="48"/>
      <c r="SX109" s="48"/>
      <c r="SY109" s="48"/>
      <c r="SZ109" s="48"/>
      <c r="TA109" s="48"/>
      <c r="TB109" s="48"/>
      <c r="TC109" s="48"/>
      <c r="TD109" s="48"/>
      <c r="TE109" s="48"/>
      <c r="TF109" s="48"/>
      <c r="TG109" s="48"/>
      <c r="TH109" s="48"/>
      <c r="TI109" s="48"/>
      <c r="TJ109" s="48"/>
      <c r="TK109" s="48"/>
      <c r="TL109" s="48"/>
      <c r="TM109" s="48"/>
      <c r="TN109" s="48"/>
      <c r="TO109" s="48"/>
      <c r="TP109" s="48"/>
      <c r="TQ109" s="48"/>
      <c r="TR109" s="48"/>
      <c r="TS109" s="48"/>
      <c r="TT109" s="48"/>
      <c r="TU109" s="48"/>
      <c r="TV109" s="48"/>
      <c r="TW109" s="48"/>
      <c r="TX109" s="48"/>
      <c r="TY109" s="48"/>
      <c r="TZ109" s="48"/>
      <c r="UA109" s="48"/>
      <c r="UB109" s="48"/>
      <c r="UC109" s="48"/>
      <c r="UD109" s="48"/>
      <c r="UE109" s="48"/>
      <c r="UF109" s="48"/>
      <c r="UG109" s="48"/>
      <c r="UH109" s="48"/>
      <c r="UI109" s="48"/>
      <c r="UJ109" s="48"/>
      <c r="UK109" s="48"/>
      <c r="UL109" s="48"/>
      <c r="UM109" s="48"/>
      <c r="UN109" s="48"/>
      <c r="UO109" s="48"/>
      <c r="UP109" s="48"/>
      <c r="UQ109" s="48"/>
      <c r="UR109" s="48"/>
      <c r="US109" s="48"/>
      <c r="UT109" s="48"/>
      <c r="UU109" s="48"/>
      <c r="UV109" s="48"/>
      <c r="UW109" s="48"/>
      <c r="UX109" s="48"/>
      <c r="UY109" s="48"/>
      <c r="UZ109" s="48"/>
      <c r="VA109" s="48"/>
      <c r="VB109" s="48"/>
      <c r="VC109" s="48"/>
      <c r="VD109" s="48"/>
      <c r="VE109" s="48"/>
      <c r="VF109" s="48"/>
      <c r="VG109" s="48"/>
      <c r="VH109" s="48"/>
      <c r="VI109" s="48"/>
      <c r="VJ109" s="48"/>
      <c r="VK109" s="48"/>
      <c r="VL109" s="48"/>
      <c r="VM109" s="48"/>
      <c r="VN109" s="48"/>
      <c r="VO109" s="48"/>
      <c r="VP109" s="48"/>
      <c r="VQ109" s="48"/>
      <c r="VR109" s="48"/>
      <c r="VS109" s="48"/>
      <c r="VT109" s="48"/>
      <c r="VU109" s="48"/>
      <c r="VV109" s="48"/>
      <c r="VW109" s="48"/>
      <c r="VX109" s="48"/>
      <c r="VY109" s="48"/>
      <c r="VZ109" s="48"/>
      <c r="WA109" s="48"/>
      <c r="WB109" s="48"/>
      <c r="WC109" s="48"/>
      <c r="WD109" s="48"/>
      <c r="WE109" s="48"/>
      <c r="WF109" s="48"/>
      <c r="WG109" s="48"/>
      <c r="WH109" s="48"/>
      <c r="WI109" s="48"/>
      <c r="WJ109" s="48"/>
      <c r="WK109" s="48"/>
      <c r="WL109" s="48"/>
      <c r="WM109" s="48"/>
      <c r="WN109" s="48"/>
      <c r="WO109" s="48"/>
      <c r="WP109" s="48"/>
      <c r="WQ109" s="48"/>
      <c r="WR109" s="48"/>
      <c r="WS109" s="48"/>
      <c r="WT109" s="48"/>
      <c r="WU109" s="48"/>
      <c r="WV109" s="48"/>
      <c r="WW109" s="48"/>
      <c r="WX109" s="48"/>
      <c r="WY109" s="48"/>
      <c r="WZ109" s="48"/>
      <c r="XA109" s="48"/>
      <c r="XB109" s="48"/>
      <c r="XC109" s="48"/>
      <c r="XD109" s="48"/>
      <c r="XE109" s="48"/>
      <c r="XF109" s="48"/>
      <c r="XG109" s="48"/>
      <c r="XH109" s="48"/>
      <c r="XI109" s="48"/>
      <c r="XJ109" s="48"/>
      <c r="XK109" s="48"/>
      <c r="XL109" s="48"/>
      <c r="XM109" s="48"/>
      <c r="XN109" s="48"/>
      <c r="XO109" s="48"/>
      <c r="XP109" s="48"/>
      <c r="XQ109" s="48"/>
      <c r="XR109" s="48"/>
      <c r="XS109" s="48"/>
      <c r="XT109" s="48"/>
      <c r="XU109" s="48"/>
      <c r="XV109" s="48"/>
      <c r="XW109" s="48"/>
      <c r="XX109" s="48"/>
      <c r="XY109" s="48"/>
      <c r="XZ109" s="48"/>
      <c r="YA109" s="48"/>
      <c r="YB109" s="48"/>
      <c r="YC109" s="48"/>
      <c r="YD109" s="48"/>
      <c r="YE109" s="48"/>
      <c r="YF109" s="48"/>
      <c r="YG109" s="48"/>
      <c r="YH109" s="48"/>
      <c r="YI109" s="48"/>
      <c r="YJ109" s="48"/>
      <c r="YK109" s="48"/>
      <c r="YL109" s="48"/>
      <c r="YM109" s="48"/>
      <c r="YN109" s="48"/>
      <c r="YO109" s="48"/>
      <c r="YP109" s="48"/>
      <c r="YQ109" s="48"/>
      <c r="YR109" s="48"/>
      <c r="YS109" s="48"/>
      <c r="YT109" s="48"/>
      <c r="YU109" s="48"/>
      <c r="YV109" s="48"/>
      <c r="YW109" s="48"/>
      <c r="YX109" s="48"/>
      <c r="YY109" s="48"/>
      <c r="YZ109" s="48"/>
      <c r="ZA109" s="48"/>
      <c r="ZB109" s="48"/>
      <c r="ZC109" s="48"/>
      <c r="ZD109" s="48"/>
      <c r="ZE109" s="48"/>
      <c r="ZF109" s="48"/>
      <c r="ZG109" s="48"/>
      <c r="ZH109" s="48"/>
      <c r="ZI109" s="48"/>
      <c r="ZJ109" s="48"/>
      <c r="ZK109" s="48"/>
      <c r="ZL109" s="48"/>
      <c r="ZM109" s="48"/>
      <c r="ZN109" s="48"/>
      <c r="ZO109" s="48"/>
      <c r="ZP109" s="48"/>
      <c r="ZQ109" s="48"/>
      <c r="ZR109" s="48"/>
      <c r="ZS109" s="48"/>
      <c r="ZT109" s="48"/>
      <c r="ZU109" s="48"/>
      <c r="ZV109" s="48"/>
      <c r="ZW109" s="48"/>
      <c r="ZX109" s="48"/>
      <c r="ZY109" s="48"/>
      <c r="ZZ109" s="48"/>
      <c r="AAA109" s="48"/>
      <c r="AAB109" s="48"/>
      <c r="AAC109" s="48"/>
      <c r="AAD109" s="48"/>
      <c r="AAE109" s="48"/>
      <c r="AAF109" s="48"/>
      <c r="AAG109" s="48"/>
      <c r="AAH109" s="48"/>
      <c r="AAI109" s="48"/>
      <c r="AAJ109" s="48"/>
      <c r="AAK109" s="48"/>
      <c r="AAL109" s="48"/>
      <c r="AAM109" s="48"/>
      <c r="AAN109" s="48"/>
      <c r="AAO109" s="48"/>
      <c r="AAP109" s="48"/>
      <c r="AAQ109" s="48"/>
      <c r="AAR109" s="48"/>
      <c r="AAS109" s="48"/>
      <c r="AAT109" s="48"/>
      <c r="AAU109" s="48"/>
      <c r="AAV109" s="48"/>
      <c r="AAW109" s="48"/>
      <c r="AAX109" s="48"/>
      <c r="AAY109" s="48"/>
      <c r="AAZ109" s="48"/>
      <c r="ABA109" s="48"/>
      <c r="ABB109" s="48"/>
      <c r="ABC109" s="48"/>
      <c r="ABD109" s="48"/>
      <c r="ABE109" s="48"/>
      <c r="ABF109" s="48"/>
      <c r="ABG109" s="48"/>
      <c r="ABH109" s="48"/>
      <c r="ABI109" s="48"/>
      <c r="ABJ109" s="48"/>
      <c r="ABK109" s="48"/>
      <c r="ABL109" s="48"/>
      <c r="ABM109" s="48"/>
      <c r="ABN109" s="48"/>
      <c r="ABO109" s="48"/>
      <c r="ABP109" s="48"/>
      <c r="ABQ109" s="48"/>
      <c r="ABR109" s="48"/>
      <c r="ABS109" s="48"/>
      <c r="ABT109" s="48"/>
      <c r="ABU109" s="48"/>
      <c r="ABV109" s="48"/>
      <c r="ABW109" s="48"/>
      <c r="ABX109" s="48"/>
      <c r="ABY109" s="48"/>
      <c r="ABZ109" s="48"/>
      <c r="ACA109" s="48"/>
      <c r="ACB109" s="48"/>
      <c r="ACC109" s="48"/>
      <c r="ACD109" s="48"/>
      <c r="ACE109" s="48"/>
      <c r="ACF109" s="48"/>
      <c r="ACG109" s="48"/>
      <c r="ACH109" s="48"/>
      <c r="ACI109" s="48"/>
      <c r="ACJ109" s="48"/>
      <c r="ACK109" s="48"/>
      <c r="ACL109" s="48"/>
      <c r="ACM109" s="48"/>
      <c r="ACN109" s="48"/>
      <c r="ACO109" s="48"/>
      <c r="ACP109" s="48"/>
      <c r="ACQ109" s="48"/>
      <c r="ACR109" s="48"/>
      <c r="ACS109" s="48"/>
      <c r="ACT109" s="48"/>
      <c r="ACU109" s="48"/>
      <c r="ACV109" s="48"/>
      <c r="ACW109" s="48"/>
      <c r="ACX109" s="48"/>
      <c r="ACY109" s="48"/>
      <c r="ACZ109" s="48"/>
      <c r="ADA109" s="48"/>
      <c r="ADB109" s="48"/>
      <c r="ADC109" s="48"/>
      <c r="ADD109" s="48"/>
      <c r="ADE109" s="48"/>
      <c r="ADF109" s="48"/>
      <c r="ADG109" s="48"/>
      <c r="ADH109" s="48"/>
      <c r="ADI109" s="48"/>
      <c r="ADJ109" s="48"/>
      <c r="ADK109" s="48"/>
      <c r="ADL109" s="48"/>
      <c r="ADM109" s="48"/>
      <c r="ADN109" s="48"/>
      <c r="ADO109" s="48"/>
      <c r="ADP109" s="48"/>
      <c r="ADQ109" s="48"/>
      <c r="ADR109" s="48"/>
      <c r="ADS109" s="48"/>
      <c r="ADT109" s="48"/>
      <c r="ADU109" s="48"/>
      <c r="ADV109" s="48"/>
      <c r="ADW109" s="48"/>
      <c r="ADX109" s="48"/>
      <c r="ADY109" s="48"/>
      <c r="ADZ109" s="48"/>
      <c r="AEA109" s="48"/>
      <c r="AEB109" s="48"/>
      <c r="AEC109" s="48"/>
      <c r="AED109" s="48"/>
    </row>
    <row r="110" spans="1:810" s="48" customFormat="1" ht="28.2" customHeight="1" x14ac:dyDescent="0.3">
      <c r="A110" s="49"/>
      <c r="B110" s="51">
        <v>3</v>
      </c>
      <c r="C110" s="108" t="s">
        <v>364</v>
      </c>
      <c r="D110" s="109" t="s">
        <v>113</v>
      </c>
      <c r="E110" s="110" t="s">
        <v>58</v>
      </c>
      <c r="F110" s="110"/>
      <c r="G110" s="110">
        <v>21</v>
      </c>
      <c r="H110" s="111"/>
      <c r="I110" s="110">
        <v>1</v>
      </c>
      <c r="J110" s="110" t="s">
        <v>32</v>
      </c>
      <c r="K110" s="110" t="s">
        <v>33</v>
      </c>
      <c r="L110" s="112">
        <v>196</v>
      </c>
      <c r="M110" s="113">
        <v>1991</v>
      </c>
      <c r="N110" s="65">
        <v>33473</v>
      </c>
      <c r="O110" s="111">
        <v>75000</v>
      </c>
      <c r="P110" s="114"/>
      <c r="Q110" s="114"/>
      <c r="R110" s="76" t="s">
        <v>365</v>
      </c>
      <c r="S110" s="74" t="s">
        <v>366</v>
      </c>
      <c r="T110" s="45" t="s">
        <v>270</v>
      </c>
      <c r="U110" s="46" t="str">
        <f t="shared" si="1"/>
        <v>Pb Zn</v>
      </c>
      <c r="V110" s="45">
        <v>170</v>
      </c>
      <c r="W110" s="45"/>
      <c r="X110" s="45"/>
      <c r="Y110" s="45">
        <v>5.6930213810062691</v>
      </c>
      <c r="Z110" s="45">
        <v>1909</v>
      </c>
      <c r="AA110" s="45">
        <v>130</v>
      </c>
      <c r="AB110" s="45" t="s">
        <v>271</v>
      </c>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c r="NZ110" s="10"/>
      <c r="OA110" s="10"/>
      <c r="OB110" s="10"/>
      <c r="OC110" s="10"/>
      <c r="OD110" s="10"/>
      <c r="OE110" s="10"/>
      <c r="OF110" s="10"/>
      <c r="OG110" s="10"/>
      <c r="OH110" s="10"/>
      <c r="OI110" s="10"/>
      <c r="OJ110" s="10"/>
      <c r="OK110" s="10"/>
      <c r="OL110" s="10"/>
      <c r="OM110" s="10"/>
      <c r="ON110" s="10"/>
      <c r="OO110" s="10"/>
      <c r="OP110" s="10"/>
      <c r="OQ110" s="10"/>
      <c r="OR110" s="10"/>
      <c r="OS110" s="10"/>
      <c r="OT110" s="10"/>
      <c r="OU110" s="10"/>
      <c r="OV110" s="10"/>
      <c r="OW110" s="10"/>
      <c r="OX110" s="10"/>
      <c r="OY110" s="10"/>
      <c r="OZ110" s="10"/>
      <c r="PA110" s="10"/>
      <c r="PB110" s="10"/>
      <c r="PC110" s="10"/>
      <c r="PD110" s="10"/>
      <c r="PE110" s="10"/>
      <c r="PF110" s="10"/>
      <c r="PG110" s="10"/>
      <c r="PH110" s="10"/>
      <c r="PI110" s="10"/>
      <c r="PJ110" s="10"/>
      <c r="PK110" s="10"/>
      <c r="PL110" s="10"/>
      <c r="PM110" s="10"/>
      <c r="PN110" s="10"/>
      <c r="PO110" s="10"/>
      <c r="PP110" s="10"/>
      <c r="PQ110" s="10"/>
      <c r="PR110" s="10"/>
      <c r="PS110" s="10"/>
      <c r="PT110" s="10"/>
      <c r="PU110" s="10"/>
      <c r="PV110" s="10"/>
      <c r="PW110" s="10"/>
      <c r="PX110" s="10"/>
      <c r="PY110" s="10"/>
      <c r="PZ110" s="10"/>
      <c r="QA110" s="10"/>
      <c r="QB110" s="10"/>
      <c r="QC110" s="10"/>
      <c r="QD110" s="10"/>
      <c r="QE110" s="10"/>
      <c r="QF110" s="10"/>
      <c r="QG110" s="10"/>
      <c r="QH110" s="10"/>
      <c r="QI110" s="10"/>
      <c r="QJ110" s="10"/>
      <c r="QK110" s="10"/>
      <c r="QL110" s="10"/>
      <c r="QM110" s="10"/>
      <c r="QN110" s="10"/>
      <c r="QO110" s="10"/>
      <c r="QP110" s="10"/>
      <c r="QQ110" s="10"/>
      <c r="QR110" s="10"/>
      <c r="QS110" s="10"/>
      <c r="QT110" s="10"/>
      <c r="QU110" s="10"/>
      <c r="QV110" s="10"/>
      <c r="QW110" s="10"/>
      <c r="QX110" s="10"/>
      <c r="QY110" s="10"/>
      <c r="QZ110" s="10"/>
      <c r="RA110" s="10"/>
      <c r="RB110" s="10"/>
      <c r="RC110" s="10"/>
      <c r="RD110" s="10"/>
      <c r="RE110" s="10"/>
      <c r="RF110" s="10"/>
      <c r="RG110" s="10"/>
      <c r="RH110" s="10"/>
      <c r="RI110" s="10"/>
      <c r="RJ110" s="10"/>
      <c r="RK110" s="10"/>
      <c r="RL110" s="10"/>
      <c r="RM110" s="10"/>
      <c r="RN110" s="10"/>
      <c r="RO110" s="10"/>
      <c r="RP110" s="10"/>
      <c r="RQ110" s="10"/>
      <c r="RR110" s="10"/>
      <c r="RS110" s="10"/>
      <c r="RT110" s="10"/>
      <c r="RU110" s="10"/>
      <c r="RV110" s="10"/>
      <c r="RW110" s="10"/>
      <c r="RX110" s="10"/>
      <c r="RY110" s="10"/>
      <c r="RZ110" s="10"/>
      <c r="SA110" s="10"/>
      <c r="SB110" s="10"/>
      <c r="SC110" s="10"/>
      <c r="SD110" s="10"/>
      <c r="SE110" s="10"/>
      <c r="SF110" s="10"/>
      <c r="SG110" s="10"/>
      <c r="SH110" s="10"/>
      <c r="SI110" s="10"/>
      <c r="SJ110" s="10"/>
      <c r="SK110" s="10"/>
      <c r="SL110" s="10"/>
      <c r="SM110" s="10"/>
      <c r="SN110" s="10"/>
      <c r="SO110" s="10"/>
      <c r="SP110" s="10"/>
      <c r="SQ110" s="10"/>
      <c r="SR110" s="10"/>
      <c r="SS110" s="10"/>
      <c r="ST110" s="10"/>
      <c r="SU110" s="10"/>
      <c r="SV110" s="10"/>
      <c r="SW110" s="10"/>
      <c r="SX110" s="10"/>
      <c r="SY110" s="10"/>
      <c r="SZ110" s="10"/>
      <c r="TA110" s="10"/>
      <c r="TB110" s="10"/>
      <c r="TC110" s="10"/>
      <c r="TD110" s="10"/>
      <c r="TE110" s="10"/>
      <c r="TF110" s="10"/>
      <c r="TG110" s="10"/>
      <c r="TH110" s="10"/>
      <c r="TI110" s="10"/>
      <c r="TJ110" s="10"/>
      <c r="TK110" s="10"/>
      <c r="TL110" s="10"/>
      <c r="TM110" s="10"/>
      <c r="TN110" s="10"/>
      <c r="TO110" s="10"/>
      <c r="TP110" s="10"/>
      <c r="TQ110" s="10"/>
      <c r="TR110" s="10"/>
      <c r="TS110" s="10"/>
      <c r="TT110" s="10"/>
      <c r="TU110" s="10"/>
      <c r="TV110" s="10"/>
      <c r="TW110" s="10"/>
      <c r="TX110" s="10"/>
      <c r="TY110" s="10"/>
      <c r="TZ110" s="10"/>
      <c r="UA110" s="10"/>
      <c r="UB110" s="10"/>
      <c r="UC110" s="10"/>
      <c r="UD110" s="10"/>
      <c r="UE110" s="10"/>
      <c r="UF110" s="10"/>
      <c r="UG110" s="10"/>
      <c r="UH110" s="10"/>
      <c r="UI110" s="10"/>
      <c r="UJ110" s="10"/>
      <c r="UK110" s="10"/>
      <c r="UL110" s="10"/>
      <c r="UM110" s="10"/>
      <c r="UN110" s="10"/>
      <c r="UO110" s="10"/>
      <c r="UP110" s="10"/>
      <c r="UQ110" s="10"/>
      <c r="UR110" s="10"/>
      <c r="US110" s="10"/>
      <c r="UT110" s="10"/>
      <c r="UU110" s="10"/>
      <c r="UV110" s="10"/>
      <c r="UW110" s="10"/>
      <c r="UX110" s="10"/>
      <c r="UY110" s="10"/>
      <c r="UZ110" s="10"/>
      <c r="VA110" s="10"/>
      <c r="VB110" s="10"/>
      <c r="VC110" s="10"/>
      <c r="VD110" s="10"/>
      <c r="VE110" s="10"/>
      <c r="VF110" s="10"/>
      <c r="VG110" s="10"/>
      <c r="VH110" s="10"/>
      <c r="VI110" s="10"/>
      <c r="VJ110" s="10"/>
      <c r="VK110" s="10"/>
      <c r="VL110" s="10"/>
      <c r="VM110" s="10"/>
      <c r="VN110" s="10"/>
      <c r="VO110" s="10"/>
      <c r="VP110" s="10"/>
      <c r="VQ110" s="10"/>
      <c r="VR110" s="10"/>
      <c r="VS110" s="10"/>
      <c r="VT110" s="10"/>
      <c r="VU110" s="10"/>
      <c r="VV110" s="10"/>
      <c r="VW110" s="10"/>
      <c r="VX110" s="10"/>
      <c r="VY110" s="10"/>
      <c r="VZ110" s="10"/>
      <c r="WA110" s="10"/>
      <c r="WB110" s="10"/>
      <c r="WC110" s="10"/>
      <c r="WD110" s="10"/>
      <c r="WE110" s="10"/>
      <c r="WF110" s="10"/>
      <c r="WG110" s="10"/>
      <c r="WH110" s="10"/>
      <c r="WI110" s="10"/>
      <c r="WJ110" s="10"/>
      <c r="WK110" s="10"/>
      <c r="WL110" s="10"/>
      <c r="WM110" s="10"/>
      <c r="WN110" s="10"/>
      <c r="WO110" s="10"/>
      <c r="WP110" s="10"/>
      <c r="WQ110" s="10"/>
      <c r="WR110" s="10"/>
      <c r="WS110" s="10"/>
      <c r="WT110" s="10"/>
      <c r="WU110" s="10"/>
      <c r="WV110" s="10"/>
      <c r="WW110" s="10"/>
      <c r="WX110" s="10"/>
      <c r="WY110" s="10"/>
      <c r="WZ110" s="10"/>
      <c r="XA110" s="10"/>
      <c r="XB110" s="10"/>
      <c r="XC110" s="10"/>
      <c r="XD110" s="10"/>
      <c r="XE110" s="10"/>
      <c r="XF110" s="10"/>
      <c r="XG110" s="10"/>
      <c r="XH110" s="10"/>
      <c r="XI110" s="10"/>
      <c r="XJ110" s="10"/>
      <c r="XK110" s="10"/>
      <c r="XL110" s="10"/>
      <c r="XM110" s="10"/>
      <c r="XN110" s="10"/>
      <c r="XO110" s="10"/>
      <c r="XP110" s="10"/>
      <c r="XQ110" s="10"/>
      <c r="XR110" s="10"/>
      <c r="XS110" s="10"/>
      <c r="XT110" s="10"/>
      <c r="XU110" s="10"/>
      <c r="XV110" s="10"/>
      <c r="XW110" s="10"/>
      <c r="XX110" s="10"/>
      <c r="XY110" s="10"/>
      <c r="XZ110" s="10"/>
      <c r="YA110" s="10"/>
      <c r="YB110" s="10"/>
      <c r="YC110" s="10"/>
      <c r="YD110" s="10"/>
      <c r="YE110" s="10"/>
      <c r="YF110" s="10"/>
      <c r="YG110" s="10"/>
      <c r="YH110" s="10"/>
      <c r="YI110" s="10"/>
      <c r="YJ110" s="10"/>
      <c r="YK110" s="10"/>
      <c r="YL110" s="10"/>
      <c r="YM110" s="10"/>
      <c r="YN110" s="10"/>
      <c r="YO110" s="10"/>
      <c r="YP110" s="10"/>
      <c r="YQ110" s="10"/>
      <c r="YR110" s="10"/>
      <c r="YS110" s="10"/>
      <c r="YT110" s="10"/>
      <c r="YU110" s="10"/>
      <c r="YV110" s="10"/>
      <c r="YW110" s="10"/>
      <c r="YX110" s="10"/>
      <c r="YY110" s="10"/>
      <c r="YZ110" s="10"/>
      <c r="ZA110" s="10"/>
      <c r="ZB110" s="10"/>
      <c r="ZC110" s="10"/>
      <c r="ZD110" s="10"/>
      <c r="ZE110" s="10"/>
      <c r="ZF110" s="10"/>
      <c r="ZG110" s="10"/>
      <c r="ZH110" s="10"/>
      <c r="ZI110" s="10"/>
      <c r="ZJ110" s="10"/>
      <c r="ZK110" s="10"/>
      <c r="ZL110" s="10"/>
      <c r="ZM110" s="10"/>
      <c r="ZN110" s="10"/>
      <c r="ZO110" s="10"/>
      <c r="ZP110" s="10"/>
      <c r="ZQ110" s="10"/>
      <c r="ZR110" s="10"/>
      <c r="ZS110" s="10"/>
      <c r="ZT110" s="10"/>
      <c r="ZU110" s="10"/>
      <c r="ZV110" s="10"/>
      <c r="ZW110" s="10"/>
      <c r="ZX110" s="10"/>
      <c r="ZY110" s="10"/>
      <c r="ZZ110" s="10"/>
      <c r="AAA110" s="10"/>
      <c r="AAB110" s="10"/>
      <c r="AAC110" s="10"/>
      <c r="AAD110" s="10"/>
      <c r="AAE110" s="10"/>
      <c r="AAF110" s="10"/>
      <c r="AAG110" s="10"/>
      <c r="AAH110" s="10"/>
      <c r="AAI110" s="10"/>
      <c r="AAJ110" s="10"/>
      <c r="AAK110" s="10"/>
      <c r="AAL110" s="10"/>
      <c r="AAM110" s="10"/>
      <c r="AAN110" s="10"/>
      <c r="AAO110" s="10"/>
      <c r="AAP110" s="10"/>
      <c r="AAQ110" s="10"/>
      <c r="AAR110" s="10"/>
      <c r="AAS110" s="10"/>
      <c r="AAT110" s="10"/>
      <c r="AAU110" s="10"/>
      <c r="AAV110" s="10"/>
      <c r="AAW110" s="10"/>
      <c r="AAX110" s="10"/>
      <c r="AAY110" s="10"/>
      <c r="AAZ110" s="10"/>
      <c r="ABA110" s="10"/>
      <c r="ABB110" s="10"/>
      <c r="ABC110" s="10"/>
      <c r="ABD110" s="10"/>
      <c r="ABE110" s="10"/>
      <c r="ABF110" s="10"/>
      <c r="ABG110" s="10"/>
      <c r="ABH110" s="10"/>
      <c r="ABI110" s="10"/>
      <c r="ABJ110" s="10"/>
      <c r="ABK110" s="10"/>
      <c r="ABL110" s="10"/>
      <c r="ABM110" s="10"/>
      <c r="ABN110" s="10"/>
      <c r="ABO110" s="10"/>
      <c r="ABP110" s="10"/>
      <c r="ABQ110" s="10"/>
      <c r="ABR110" s="10"/>
      <c r="ABS110" s="10"/>
      <c r="ABT110" s="10"/>
      <c r="ABU110" s="10"/>
      <c r="ABV110" s="10"/>
      <c r="ABW110" s="10"/>
      <c r="ABX110" s="10"/>
      <c r="ABY110" s="10"/>
      <c r="ABZ110" s="10"/>
      <c r="ACA110" s="10"/>
      <c r="ACB110" s="10"/>
      <c r="ACC110" s="10"/>
      <c r="ACD110" s="10"/>
      <c r="ACE110" s="10"/>
      <c r="ACF110" s="10"/>
      <c r="ACG110" s="10"/>
      <c r="ACH110" s="10"/>
      <c r="ACI110" s="10"/>
      <c r="ACJ110" s="10"/>
      <c r="ACK110" s="10"/>
      <c r="ACL110" s="10"/>
      <c r="ACM110" s="10"/>
      <c r="ACN110" s="10"/>
      <c r="ACO110" s="10"/>
      <c r="ACP110" s="10"/>
      <c r="ACQ110" s="10"/>
      <c r="ACR110" s="10"/>
      <c r="ACS110" s="10"/>
      <c r="ACT110" s="10"/>
      <c r="ACU110" s="10"/>
      <c r="ACV110" s="10"/>
      <c r="ACW110" s="10"/>
      <c r="ACX110" s="10"/>
      <c r="ACY110" s="10"/>
      <c r="ACZ110" s="10"/>
      <c r="ADA110" s="10"/>
      <c r="ADB110" s="10"/>
      <c r="ADC110" s="10"/>
      <c r="ADD110" s="10"/>
      <c r="ADE110" s="10"/>
      <c r="ADF110" s="10"/>
      <c r="ADG110" s="10"/>
      <c r="ADH110" s="10"/>
      <c r="ADI110" s="10"/>
      <c r="ADJ110" s="10"/>
      <c r="ADK110" s="10"/>
      <c r="ADL110" s="10"/>
      <c r="ADM110" s="10"/>
      <c r="ADN110" s="10"/>
      <c r="ADO110" s="10"/>
      <c r="ADP110" s="10"/>
      <c r="ADQ110" s="10"/>
      <c r="ADR110" s="10"/>
      <c r="ADS110" s="10"/>
      <c r="ADT110" s="10"/>
      <c r="ADU110" s="10"/>
      <c r="ADV110" s="10"/>
      <c r="ADW110" s="10"/>
      <c r="ADX110" s="10"/>
      <c r="ADY110" s="10"/>
      <c r="ADZ110" s="10"/>
      <c r="AEA110" s="10"/>
      <c r="AEB110" s="10"/>
      <c r="AEC110" s="10"/>
      <c r="AED110" s="10"/>
    </row>
    <row r="111" spans="1:810" s="48" customFormat="1" ht="28.2" customHeight="1" x14ac:dyDescent="0.3">
      <c r="A111" s="49"/>
      <c r="B111" s="51">
        <v>3</v>
      </c>
      <c r="C111" s="108" t="s">
        <v>367</v>
      </c>
      <c r="D111" s="109" t="s">
        <v>73</v>
      </c>
      <c r="E111" s="110" t="s">
        <v>58</v>
      </c>
      <c r="F111" s="110"/>
      <c r="G111" s="110"/>
      <c r="H111" s="111"/>
      <c r="I111" s="110">
        <v>1</v>
      </c>
      <c r="J111" s="110" t="s">
        <v>32</v>
      </c>
      <c r="K111" s="110" t="s">
        <v>33</v>
      </c>
      <c r="L111" s="121" t="s">
        <v>44</v>
      </c>
      <c r="M111" s="113">
        <v>1991</v>
      </c>
      <c r="N111" s="65">
        <v>33242</v>
      </c>
      <c r="O111" s="111">
        <v>8000</v>
      </c>
      <c r="P111" s="114"/>
      <c r="Q111" s="114"/>
      <c r="R111" s="76" t="s">
        <v>350</v>
      </c>
      <c r="S111" s="74" t="s">
        <v>368</v>
      </c>
      <c r="T111" s="45"/>
      <c r="U111" s="46" t="str">
        <f t="shared" si="1"/>
        <v>Cu</v>
      </c>
      <c r="V111" s="45"/>
      <c r="W111" s="45"/>
      <c r="X111" s="45"/>
      <c r="Y111" s="45"/>
      <c r="Z111" s="45"/>
      <c r="AA111" s="45"/>
      <c r="AB111" s="45"/>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c r="NZ111" s="10"/>
      <c r="OA111" s="10"/>
      <c r="OB111" s="10"/>
      <c r="OC111" s="10"/>
      <c r="OD111" s="10"/>
      <c r="OE111" s="10"/>
      <c r="OF111" s="10"/>
      <c r="OG111" s="10"/>
      <c r="OH111" s="10"/>
      <c r="OI111" s="10"/>
      <c r="OJ111" s="10"/>
      <c r="OK111" s="10"/>
      <c r="OL111" s="10"/>
      <c r="OM111" s="10"/>
      <c r="ON111" s="10"/>
      <c r="OO111" s="10"/>
      <c r="OP111" s="10"/>
      <c r="OQ111" s="10"/>
      <c r="OR111" s="10"/>
      <c r="OS111" s="10"/>
      <c r="OT111" s="10"/>
      <c r="OU111" s="10"/>
      <c r="OV111" s="10"/>
      <c r="OW111" s="10"/>
      <c r="OX111" s="10"/>
      <c r="OY111" s="10"/>
      <c r="OZ111" s="10"/>
      <c r="PA111" s="10"/>
      <c r="PB111" s="10"/>
      <c r="PC111" s="10"/>
      <c r="PD111" s="10"/>
      <c r="PE111" s="10"/>
      <c r="PF111" s="10"/>
      <c r="PG111" s="10"/>
      <c r="PH111" s="10"/>
      <c r="PI111" s="10"/>
      <c r="PJ111" s="10"/>
      <c r="PK111" s="10"/>
      <c r="PL111" s="10"/>
      <c r="PM111" s="10"/>
      <c r="PN111" s="10"/>
      <c r="PO111" s="10"/>
      <c r="PP111" s="10"/>
      <c r="PQ111" s="10"/>
      <c r="PR111" s="10"/>
      <c r="PS111" s="10"/>
      <c r="PT111" s="10"/>
      <c r="PU111" s="10"/>
      <c r="PV111" s="10"/>
      <c r="PW111" s="10"/>
      <c r="PX111" s="10"/>
      <c r="PY111" s="10"/>
      <c r="PZ111" s="10"/>
      <c r="QA111" s="10"/>
      <c r="QB111" s="10"/>
      <c r="QC111" s="10"/>
      <c r="QD111" s="10"/>
      <c r="QE111" s="10"/>
      <c r="QF111" s="10"/>
      <c r="QG111" s="10"/>
      <c r="QH111" s="10"/>
      <c r="QI111" s="10"/>
      <c r="QJ111" s="10"/>
      <c r="QK111" s="10"/>
      <c r="QL111" s="10"/>
      <c r="QM111" s="10"/>
      <c r="QN111" s="10"/>
      <c r="QO111" s="10"/>
      <c r="QP111" s="10"/>
      <c r="QQ111" s="10"/>
      <c r="QR111" s="10"/>
      <c r="QS111" s="10"/>
      <c r="QT111" s="10"/>
      <c r="QU111" s="10"/>
      <c r="QV111" s="10"/>
      <c r="QW111" s="10"/>
      <c r="QX111" s="10"/>
      <c r="QY111" s="10"/>
      <c r="QZ111" s="10"/>
      <c r="RA111" s="10"/>
      <c r="RB111" s="10"/>
      <c r="RC111" s="10"/>
      <c r="RD111" s="10"/>
      <c r="RE111" s="10"/>
      <c r="RF111" s="10"/>
      <c r="RG111" s="10"/>
      <c r="RH111" s="10"/>
      <c r="RI111" s="10"/>
      <c r="RJ111" s="10"/>
      <c r="RK111" s="10"/>
      <c r="RL111" s="10"/>
      <c r="RM111" s="10"/>
      <c r="RN111" s="10"/>
      <c r="RO111" s="10"/>
      <c r="RP111" s="10"/>
      <c r="RQ111" s="10"/>
      <c r="RR111" s="10"/>
      <c r="RS111" s="10"/>
      <c r="RT111" s="10"/>
      <c r="RU111" s="10"/>
      <c r="RV111" s="10"/>
      <c r="RW111" s="10"/>
      <c r="RX111" s="10"/>
      <c r="RY111" s="10"/>
      <c r="RZ111" s="10"/>
      <c r="SA111" s="10"/>
      <c r="SB111" s="10"/>
      <c r="SC111" s="10"/>
      <c r="SD111" s="10"/>
      <c r="SE111" s="10"/>
      <c r="SF111" s="10"/>
      <c r="SG111" s="10"/>
      <c r="SH111" s="10"/>
      <c r="SI111" s="10"/>
      <c r="SJ111" s="10"/>
      <c r="SK111" s="10"/>
      <c r="SL111" s="10"/>
      <c r="SM111" s="10"/>
      <c r="SN111" s="10"/>
      <c r="SO111" s="10"/>
      <c r="SP111" s="10"/>
      <c r="SQ111" s="10"/>
      <c r="SR111" s="10"/>
      <c r="SS111" s="10"/>
      <c r="ST111" s="10"/>
      <c r="SU111" s="10"/>
      <c r="SV111" s="10"/>
      <c r="SW111" s="10"/>
      <c r="SX111" s="10"/>
      <c r="SY111" s="10"/>
      <c r="SZ111" s="10"/>
      <c r="TA111" s="10"/>
      <c r="TB111" s="10"/>
      <c r="TC111" s="10"/>
      <c r="TD111" s="10"/>
      <c r="TE111" s="10"/>
      <c r="TF111" s="10"/>
      <c r="TG111" s="10"/>
      <c r="TH111" s="10"/>
      <c r="TI111" s="10"/>
      <c r="TJ111" s="10"/>
      <c r="TK111" s="10"/>
      <c r="TL111" s="10"/>
      <c r="TM111" s="10"/>
      <c r="TN111" s="10"/>
      <c r="TO111" s="10"/>
      <c r="TP111" s="10"/>
      <c r="TQ111" s="10"/>
      <c r="TR111" s="10"/>
      <c r="TS111" s="10"/>
      <c r="TT111" s="10"/>
      <c r="TU111" s="10"/>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c r="VA111" s="10"/>
      <c r="VB111" s="10"/>
      <c r="VC111" s="10"/>
      <c r="VD111" s="10"/>
      <c r="VE111" s="10"/>
      <c r="VF111" s="10"/>
      <c r="VG111" s="10"/>
      <c r="VH111" s="10"/>
      <c r="VI111" s="10"/>
      <c r="VJ111" s="10"/>
      <c r="VK111" s="10"/>
      <c r="VL111" s="10"/>
      <c r="VM111" s="10"/>
      <c r="VN111" s="10"/>
      <c r="VO111" s="10"/>
      <c r="VP111" s="10"/>
      <c r="VQ111" s="10"/>
      <c r="VR111" s="10"/>
      <c r="VS111" s="10"/>
      <c r="VT111" s="10"/>
      <c r="VU111" s="10"/>
      <c r="VV111" s="10"/>
      <c r="VW111" s="10"/>
      <c r="VX111" s="10"/>
      <c r="VY111" s="10"/>
      <c r="VZ111" s="10"/>
      <c r="WA111" s="10"/>
      <c r="WB111" s="10"/>
      <c r="WC111" s="10"/>
      <c r="WD111" s="10"/>
      <c r="WE111" s="10"/>
      <c r="WF111" s="10"/>
      <c r="WG111" s="10"/>
      <c r="WH111" s="10"/>
      <c r="WI111" s="10"/>
      <c r="WJ111" s="10"/>
      <c r="WK111" s="10"/>
      <c r="WL111" s="10"/>
      <c r="WM111" s="10"/>
      <c r="WN111" s="10"/>
      <c r="WO111" s="10"/>
      <c r="WP111" s="10"/>
      <c r="WQ111" s="10"/>
      <c r="WR111" s="10"/>
      <c r="WS111" s="10"/>
      <c r="WT111" s="10"/>
      <c r="WU111" s="10"/>
      <c r="WV111" s="10"/>
      <c r="WW111" s="10"/>
      <c r="WX111" s="10"/>
      <c r="WY111" s="10"/>
      <c r="WZ111" s="10"/>
      <c r="XA111" s="10"/>
      <c r="XB111" s="10"/>
      <c r="XC111" s="10"/>
      <c r="XD111" s="10"/>
      <c r="XE111" s="10"/>
      <c r="XF111" s="10"/>
      <c r="XG111" s="10"/>
      <c r="XH111" s="10"/>
      <c r="XI111" s="10"/>
      <c r="XJ111" s="10"/>
      <c r="XK111" s="10"/>
      <c r="XL111" s="10"/>
      <c r="XM111" s="10"/>
      <c r="XN111" s="10"/>
      <c r="XO111" s="10"/>
      <c r="XP111" s="10"/>
      <c r="XQ111" s="10"/>
      <c r="XR111" s="10"/>
      <c r="XS111" s="10"/>
      <c r="XT111" s="10"/>
      <c r="XU111" s="10"/>
      <c r="XV111" s="10"/>
      <c r="XW111" s="10"/>
      <c r="XX111" s="10"/>
      <c r="XY111" s="10"/>
      <c r="XZ111" s="10"/>
      <c r="YA111" s="10"/>
      <c r="YB111" s="10"/>
      <c r="YC111" s="10"/>
      <c r="YD111" s="10"/>
      <c r="YE111" s="10"/>
      <c r="YF111" s="10"/>
      <c r="YG111" s="10"/>
      <c r="YH111" s="10"/>
      <c r="YI111" s="10"/>
      <c r="YJ111" s="10"/>
      <c r="YK111" s="10"/>
      <c r="YL111" s="10"/>
      <c r="YM111" s="10"/>
      <c r="YN111" s="10"/>
      <c r="YO111" s="10"/>
      <c r="YP111" s="10"/>
      <c r="YQ111" s="10"/>
      <c r="YR111" s="10"/>
      <c r="YS111" s="10"/>
      <c r="YT111" s="10"/>
      <c r="YU111" s="10"/>
      <c r="YV111" s="10"/>
      <c r="YW111" s="10"/>
      <c r="YX111" s="10"/>
      <c r="YY111" s="10"/>
      <c r="YZ111" s="10"/>
      <c r="ZA111" s="10"/>
      <c r="ZB111" s="10"/>
      <c r="ZC111" s="10"/>
      <c r="ZD111" s="10"/>
      <c r="ZE111" s="10"/>
      <c r="ZF111" s="10"/>
      <c r="ZG111" s="10"/>
      <c r="ZH111" s="10"/>
      <c r="ZI111" s="10"/>
      <c r="ZJ111" s="10"/>
      <c r="ZK111" s="10"/>
      <c r="ZL111" s="10"/>
      <c r="ZM111" s="10"/>
      <c r="ZN111" s="10"/>
      <c r="ZO111" s="10"/>
      <c r="ZP111" s="10"/>
      <c r="ZQ111" s="10"/>
      <c r="ZR111" s="10"/>
      <c r="ZS111" s="10"/>
      <c r="ZT111" s="10"/>
      <c r="ZU111" s="10"/>
      <c r="ZV111" s="10"/>
      <c r="ZW111" s="10"/>
      <c r="ZX111" s="10"/>
      <c r="ZY111" s="10"/>
      <c r="ZZ111" s="10"/>
      <c r="AAA111" s="10"/>
      <c r="AAB111" s="10"/>
      <c r="AAC111" s="10"/>
      <c r="AAD111" s="10"/>
      <c r="AAE111" s="10"/>
      <c r="AAF111" s="10"/>
      <c r="AAG111" s="10"/>
      <c r="AAH111" s="10"/>
      <c r="AAI111" s="10"/>
      <c r="AAJ111" s="10"/>
      <c r="AAK111" s="10"/>
      <c r="AAL111" s="10"/>
      <c r="AAM111" s="10"/>
      <c r="AAN111" s="10"/>
      <c r="AAO111" s="10"/>
      <c r="AAP111" s="10"/>
      <c r="AAQ111" s="10"/>
      <c r="AAR111" s="10"/>
      <c r="AAS111" s="10"/>
      <c r="AAT111" s="10"/>
      <c r="AAU111" s="10"/>
      <c r="AAV111" s="10"/>
      <c r="AAW111" s="10"/>
      <c r="AAX111" s="10"/>
      <c r="AAY111" s="10"/>
      <c r="AAZ111" s="10"/>
      <c r="ABA111" s="10"/>
      <c r="ABB111" s="10"/>
      <c r="ABC111" s="10"/>
      <c r="ABD111" s="10"/>
      <c r="ABE111" s="10"/>
      <c r="ABF111" s="10"/>
      <c r="ABG111" s="10"/>
      <c r="ABH111" s="10"/>
      <c r="ABI111" s="10"/>
      <c r="ABJ111" s="10"/>
      <c r="ABK111" s="10"/>
      <c r="ABL111" s="10"/>
      <c r="ABM111" s="10"/>
      <c r="ABN111" s="10"/>
      <c r="ABO111" s="10"/>
      <c r="ABP111" s="10"/>
      <c r="ABQ111" s="10"/>
      <c r="ABR111" s="10"/>
      <c r="ABS111" s="10"/>
      <c r="ABT111" s="10"/>
      <c r="ABU111" s="10"/>
      <c r="ABV111" s="10"/>
      <c r="ABW111" s="10"/>
      <c r="ABX111" s="10"/>
      <c r="ABY111" s="10"/>
      <c r="ABZ111" s="10"/>
      <c r="ACA111" s="10"/>
      <c r="ACB111" s="10"/>
      <c r="ACC111" s="10"/>
      <c r="ACD111" s="10"/>
      <c r="ACE111" s="10"/>
      <c r="ACF111" s="10"/>
      <c r="ACG111" s="10"/>
      <c r="ACH111" s="10"/>
      <c r="ACI111" s="10"/>
      <c r="ACJ111" s="10"/>
      <c r="ACK111" s="10"/>
      <c r="ACL111" s="10"/>
      <c r="ACM111" s="10"/>
      <c r="ACN111" s="10"/>
      <c r="ACO111" s="10"/>
      <c r="ACP111" s="10"/>
      <c r="ACQ111" s="10"/>
      <c r="ACR111" s="10"/>
      <c r="ACS111" s="10"/>
      <c r="ACT111" s="10"/>
      <c r="ACU111" s="10"/>
      <c r="ACV111" s="10"/>
      <c r="ACW111" s="10"/>
      <c r="ACX111" s="10"/>
      <c r="ACY111" s="10"/>
      <c r="ACZ111" s="10"/>
      <c r="ADA111" s="10"/>
      <c r="ADB111" s="10"/>
      <c r="ADC111" s="10"/>
      <c r="ADD111" s="10"/>
      <c r="ADE111" s="10"/>
      <c r="ADF111" s="10"/>
      <c r="ADG111" s="10"/>
      <c r="ADH111" s="10"/>
      <c r="ADI111" s="10"/>
      <c r="ADJ111" s="10"/>
      <c r="ADK111" s="10"/>
      <c r="ADL111" s="10"/>
      <c r="ADM111" s="10"/>
      <c r="ADN111" s="10"/>
      <c r="ADO111" s="10"/>
      <c r="ADP111" s="10"/>
      <c r="ADQ111" s="10"/>
      <c r="ADR111" s="10"/>
      <c r="ADS111" s="10"/>
      <c r="ADT111" s="10"/>
      <c r="ADU111" s="10"/>
      <c r="ADV111" s="10"/>
      <c r="ADW111" s="10"/>
      <c r="ADX111" s="10"/>
      <c r="ADY111" s="10"/>
      <c r="ADZ111" s="10"/>
      <c r="AEA111" s="10"/>
      <c r="AEB111" s="10"/>
      <c r="AEC111" s="10"/>
      <c r="AED111" s="10"/>
    </row>
    <row r="112" spans="1:810" s="10" customFormat="1" ht="24" x14ac:dyDescent="0.3">
      <c r="A112" s="34"/>
      <c r="B112" s="51">
        <v>2</v>
      </c>
      <c r="C112" s="108" t="s">
        <v>369</v>
      </c>
      <c r="D112" s="109" t="s">
        <v>63</v>
      </c>
      <c r="E112" s="110"/>
      <c r="F112" s="110"/>
      <c r="G112" s="110"/>
      <c r="H112" s="111"/>
      <c r="I112" s="110">
        <v>1</v>
      </c>
      <c r="J112" s="110" t="s">
        <v>32</v>
      </c>
      <c r="K112" s="110" t="s">
        <v>49</v>
      </c>
      <c r="L112" s="121" t="s">
        <v>44</v>
      </c>
      <c r="M112" s="113">
        <v>1990</v>
      </c>
      <c r="N112" s="65">
        <v>33178</v>
      </c>
      <c r="O112" s="111">
        <v>41639.51</v>
      </c>
      <c r="P112" s="114">
        <v>80</v>
      </c>
      <c r="Q112" s="114"/>
      <c r="R112" s="76" t="s">
        <v>370</v>
      </c>
      <c r="S112" s="74" t="s">
        <v>371</v>
      </c>
      <c r="T112" s="45"/>
      <c r="U112" s="46" t="str">
        <f t="shared" si="1"/>
        <v>Au</v>
      </c>
      <c r="V112" s="45"/>
      <c r="W112" s="45"/>
      <c r="X112" s="45"/>
      <c r="Y112" s="45"/>
      <c r="Z112" s="45"/>
      <c r="AA112" s="45"/>
      <c r="AB112" s="45"/>
    </row>
    <row r="113" spans="1:810" s="10" customFormat="1" ht="36" x14ac:dyDescent="0.3">
      <c r="A113" s="34"/>
      <c r="B113" s="51">
        <v>2</v>
      </c>
      <c r="C113" s="108" t="s">
        <v>372</v>
      </c>
      <c r="D113" s="109" t="s">
        <v>49</v>
      </c>
      <c r="E113" s="110"/>
      <c r="F113" s="110"/>
      <c r="G113" s="110"/>
      <c r="H113" s="111"/>
      <c r="I113" s="110">
        <v>1</v>
      </c>
      <c r="J113" s="110" t="s">
        <v>32</v>
      </c>
      <c r="K113" s="110" t="s">
        <v>49</v>
      </c>
      <c r="L113" s="112" t="s">
        <v>44</v>
      </c>
      <c r="M113" s="113">
        <v>1990</v>
      </c>
      <c r="N113" s="65">
        <v>33163</v>
      </c>
      <c r="O113" s="111">
        <v>190000</v>
      </c>
      <c r="P113" s="114">
        <v>168</v>
      </c>
      <c r="Q113" s="114"/>
      <c r="R113" s="76" t="s">
        <v>373</v>
      </c>
      <c r="S113" s="74" t="s">
        <v>374</v>
      </c>
      <c r="T113" s="45"/>
      <c r="U113" s="46" t="str">
        <f t="shared" si="1"/>
        <v>U</v>
      </c>
      <c r="V113" s="45"/>
      <c r="W113" s="45"/>
      <c r="X113" s="45"/>
      <c r="Y113" s="45"/>
      <c r="Z113" s="45"/>
      <c r="AA113" s="45"/>
      <c r="AB113" s="45"/>
    </row>
    <row r="114" spans="1:810" s="10" customFormat="1" x14ac:dyDescent="0.3">
      <c r="A114" s="49"/>
      <c r="B114" s="51">
        <v>3</v>
      </c>
      <c r="C114" s="78" t="s">
        <v>375</v>
      </c>
      <c r="D114" s="87" t="s">
        <v>376</v>
      </c>
      <c r="E114" s="79" t="s">
        <v>58</v>
      </c>
      <c r="F114" s="79" t="s">
        <v>101</v>
      </c>
      <c r="G114" s="79">
        <v>3</v>
      </c>
      <c r="H114" s="80"/>
      <c r="I114" s="79">
        <v>2</v>
      </c>
      <c r="J114" s="79" t="s">
        <v>32</v>
      </c>
      <c r="K114" s="79" t="s">
        <v>147</v>
      </c>
      <c r="L114" s="105">
        <v>111</v>
      </c>
      <c r="M114" s="82">
        <v>1989</v>
      </c>
      <c r="N114" s="83">
        <v>32798</v>
      </c>
      <c r="O114" s="80"/>
      <c r="P114" s="84"/>
      <c r="Q114" s="84"/>
      <c r="R114" s="85" t="s">
        <v>302</v>
      </c>
      <c r="S114" s="86"/>
      <c r="T114" s="45" t="s">
        <v>166</v>
      </c>
      <c r="U114" s="46" t="str">
        <f t="shared" si="1"/>
        <v>Na</v>
      </c>
      <c r="V114" s="45"/>
      <c r="W114" s="45"/>
      <c r="X114" s="45"/>
      <c r="Y114" s="45"/>
      <c r="Z114" s="45"/>
      <c r="AA114" s="45"/>
      <c r="AB114" s="45"/>
    </row>
    <row r="115" spans="1:810" s="10" customFormat="1" x14ac:dyDescent="0.3">
      <c r="A115" s="49"/>
      <c r="B115" s="51">
        <v>3</v>
      </c>
      <c r="C115" s="78" t="s">
        <v>377</v>
      </c>
      <c r="D115" s="87" t="s">
        <v>378</v>
      </c>
      <c r="E115" s="79" t="s">
        <v>100</v>
      </c>
      <c r="F115" s="79" t="s">
        <v>101</v>
      </c>
      <c r="G115" s="79">
        <v>9</v>
      </c>
      <c r="H115" s="80">
        <v>37000</v>
      </c>
      <c r="I115" s="79">
        <v>2</v>
      </c>
      <c r="J115" s="79" t="s">
        <v>32</v>
      </c>
      <c r="K115" s="79" t="s">
        <v>96</v>
      </c>
      <c r="L115" s="105">
        <v>108</v>
      </c>
      <c r="M115" s="82">
        <v>1989</v>
      </c>
      <c r="N115" s="83">
        <v>32725</v>
      </c>
      <c r="O115" s="80" t="s">
        <v>379</v>
      </c>
      <c r="P115" s="84"/>
      <c r="Q115" s="84"/>
      <c r="R115" s="85" t="s">
        <v>302</v>
      </c>
      <c r="S115" s="86"/>
      <c r="T115" s="45"/>
      <c r="U115" s="46" t="str">
        <f t="shared" si="1"/>
        <v>Ag Pb</v>
      </c>
      <c r="V115" s="45"/>
      <c r="W115" s="45"/>
      <c r="X115" s="45"/>
      <c r="Y115" s="45"/>
      <c r="Z115" s="45"/>
      <c r="AA115" s="45"/>
      <c r="AB115" s="45"/>
    </row>
    <row r="116" spans="1:810" s="10" customFormat="1" x14ac:dyDescent="0.3">
      <c r="A116" s="49"/>
      <c r="B116" s="51">
        <v>3</v>
      </c>
      <c r="C116" s="78" t="s">
        <v>380</v>
      </c>
      <c r="D116" s="87" t="s">
        <v>31</v>
      </c>
      <c r="E116" s="79" t="s">
        <v>309</v>
      </c>
      <c r="F116" s="79" t="s">
        <v>101</v>
      </c>
      <c r="G116" s="79"/>
      <c r="H116" s="80"/>
      <c r="I116" s="79">
        <v>2</v>
      </c>
      <c r="J116" s="79" t="s">
        <v>32</v>
      </c>
      <c r="K116" s="79" t="s">
        <v>80</v>
      </c>
      <c r="L116" s="105">
        <v>14</v>
      </c>
      <c r="M116" s="82">
        <v>1989</v>
      </c>
      <c r="N116" s="104">
        <v>1989</v>
      </c>
      <c r="O116" s="80"/>
      <c r="P116" s="84"/>
      <c r="Q116" s="84"/>
      <c r="R116" s="85" t="s">
        <v>302</v>
      </c>
      <c r="S116" s="86"/>
      <c r="T116" s="45" t="s">
        <v>166</v>
      </c>
      <c r="U116" s="46" t="str">
        <f t="shared" si="1"/>
        <v>P</v>
      </c>
      <c r="V116" s="45"/>
      <c r="W116" s="45"/>
      <c r="X116" s="45"/>
      <c r="Y116" s="45"/>
      <c r="Z116" s="45"/>
      <c r="AA116" s="45"/>
      <c r="AB116" s="45"/>
    </row>
    <row r="117" spans="1:810" s="10" customFormat="1" x14ac:dyDescent="0.3">
      <c r="A117" s="49"/>
      <c r="B117" s="51">
        <v>3</v>
      </c>
      <c r="C117" s="78" t="s">
        <v>381</v>
      </c>
      <c r="D117" s="87" t="s">
        <v>382</v>
      </c>
      <c r="E117" s="79" t="s">
        <v>309</v>
      </c>
      <c r="F117" s="79" t="s">
        <v>327</v>
      </c>
      <c r="G117" s="79">
        <v>146</v>
      </c>
      <c r="H117" s="80">
        <v>27000000</v>
      </c>
      <c r="I117" s="79">
        <v>2</v>
      </c>
      <c r="J117" s="79" t="s">
        <v>32</v>
      </c>
      <c r="K117" s="79" t="s">
        <v>106</v>
      </c>
      <c r="L117" s="105">
        <v>34</v>
      </c>
      <c r="M117" s="82">
        <v>1989</v>
      </c>
      <c r="N117" s="104">
        <v>1989</v>
      </c>
      <c r="O117" s="80"/>
      <c r="P117" s="84"/>
      <c r="Q117" s="84"/>
      <c r="R117" s="85" t="s">
        <v>302</v>
      </c>
      <c r="S117" s="86"/>
      <c r="T117" s="45"/>
      <c r="U117" s="46" t="str">
        <f t="shared" si="1"/>
        <v>Mo</v>
      </c>
      <c r="V117" s="45"/>
      <c r="W117" s="45"/>
      <c r="X117" s="45"/>
      <c r="Y117" s="45"/>
      <c r="Z117" s="45"/>
      <c r="AA117" s="45"/>
      <c r="AB117" s="45"/>
    </row>
    <row r="118" spans="1:810" s="10" customFormat="1" x14ac:dyDescent="0.3">
      <c r="A118" s="49"/>
      <c r="B118" s="51">
        <v>3</v>
      </c>
      <c r="C118" s="78" t="s">
        <v>383</v>
      </c>
      <c r="D118" s="87" t="s">
        <v>384</v>
      </c>
      <c r="E118" s="79" t="s">
        <v>192</v>
      </c>
      <c r="F118" s="79" t="s">
        <v>101</v>
      </c>
      <c r="G118" s="79">
        <v>5</v>
      </c>
      <c r="H118" s="80"/>
      <c r="I118" s="79">
        <v>1</v>
      </c>
      <c r="J118" s="79" t="s">
        <v>32</v>
      </c>
      <c r="K118" s="79" t="s">
        <v>106</v>
      </c>
      <c r="L118" s="105">
        <v>112</v>
      </c>
      <c r="M118" s="82">
        <v>1989</v>
      </c>
      <c r="N118" s="104">
        <v>1989</v>
      </c>
      <c r="O118" s="80">
        <v>300</v>
      </c>
      <c r="P118" s="84"/>
      <c r="Q118" s="84"/>
      <c r="R118" s="85" t="s">
        <v>302</v>
      </c>
      <c r="S118" s="86"/>
      <c r="T118" s="45" t="s">
        <v>166</v>
      </c>
      <c r="U118" s="46" t="str">
        <f t="shared" si="1"/>
        <v>Clay</v>
      </c>
      <c r="V118" s="45"/>
      <c r="W118" s="45"/>
      <c r="X118" s="45"/>
      <c r="Y118" s="45"/>
      <c r="Z118" s="45"/>
      <c r="AA118" s="45"/>
      <c r="AB118" s="45"/>
    </row>
    <row r="119" spans="1:810" s="10" customFormat="1" x14ac:dyDescent="0.3">
      <c r="A119" s="49"/>
      <c r="B119" s="51">
        <v>3</v>
      </c>
      <c r="C119" s="78" t="s">
        <v>385</v>
      </c>
      <c r="D119" s="87" t="s">
        <v>386</v>
      </c>
      <c r="E119" s="79" t="s">
        <v>58</v>
      </c>
      <c r="F119" s="79" t="s">
        <v>101</v>
      </c>
      <c r="G119" s="79">
        <v>9</v>
      </c>
      <c r="H119" s="80">
        <v>74000</v>
      </c>
      <c r="I119" s="79">
        <v>1</v>
      </c>
      <c r="J119" s="79" t="s">
        <v>32</v>
      </c>
      <c r="K119" s="79" t="s">
        <v>33</v>
      </c>
      <c r="L119" s="105">
        <v>116</v>
      </c>
      <c r="M119" s="82">
        <v>1989</v>
      </c>
      <c r="N119" s="104">
        <v>1989</v>
      </c>
      <c r="O119" s="80">
        <v>38000</v>
      </c>
      <c r="P119" s="84">
        <v>0.1</v>
      </c>
      <c r="Q119" s="84"/>
      <c r="R119" s="85" t="s">
        <v>387</v>
      </c>
      <c r="S119" s="86"/>
      <c r="T119" s="45" t="s">
        <v>166</v>
      </c>
      <c r="U119" s="46" t="str">
        <f t="shared" si="1"/>
        <v>Sand</v>
      </c>
      <c r="V119" s="45"/>
      <c r="W119" s="45"/>
      <c r="X119" s="45"/>
      <c r="Y119" s="45"/>
      <c r="Z119" s="45"/>
      <c r="AA119" s="45"/>
      <c r="AB119" s="45"/>
    </row>
    <row r="120" spans="1:810" s="10" customFormat="1" x14ac:dyDescent="0.3">
      <c r="A120" s="49"/>
      <c r="B120" s="51">
        <v>3</v>
      </c>
      <c r="C120" s="78" t="s">
        <v>388</v>
      </c>
      <c r="D120" s="87" t="s">
        <v>389</v>
      </c>
      <c r="E120" s="79" t="s">
        <v>58</v>
      </c>
      <c r="F120" s="79" t="s">
        <v>101</v>
      </c>
      <c r="G120" s="79">
        <v>12</v>
      </c>
      <c r="H120" s="80">
        <v>3300000</v>
      </c>
      <c r="I120" s="79">
        <v>1</v>
      </c>
      <c r="J120" s="79" t="s">
        <v>32</v>
      </c>
      <c r="K120" s="79" t="s">
        <v>96</v>
      </c>
      <c r="L120" s="105">
        <v>163</v>
      </c>
      <c r="M120" s="82">
        <v>1988</v>
      </c>
      <c r="N120" s="99">
        <v>32387</v>
      </c>
      <c r="O120" s="80">
        <v>4600</v>
      </c>
      <c r="P120" s="84"/>
      <c r="Q120" s="84"/>
      <c r="R120" s="85" t="s">
        <v>302</v>
      </c>
      <c r="S120" s="86"/>
      <c r="T120" s="45" t="s">
        <v>166</v>
      </c>
      <c r="U120" s="46" t="str">
        <f t="shared" si="1"/>
        <v>Limestone</v>
      </c>
      <c r="V120" s="45"/>
      <c r="W120" s="45"/>
      <c r="X120" s="45"/>
      <c r="Y120" s="45"/>
      <c r="Z120" s="45"/>
      <c r="AA120" s="45"/>
      <c r="AB120" s="45"/>
    </row>
    <row r="121" spans="1:810" s="10" customFormat="1" x14ac:dyDescent="0.3">
      <c r="A121" s="34"/>
      <c r="B121" s="51">
        <v>2</v>
      </c>
      <c r="C121" s="78" t="s">
        <v>390</v>
      </c>
      <c r="D121" s="87" t="s">
        <v>382</v>
      </c>
      <c r="E121" s="79" t="s">
        <v>58</v>
      </c>
      <c r="F121" s="79"/>
      <c r="G121" s="79">
        <v>40</v>
      </c>
      <c r="H121" s="80"/>
      <c r="I121" s="79">
        <v>1</v>
      </c>
      <c r="J121" s="79" t="s">
        <v>32</v>
      </c>
      <c r="K121" s="79" t="s">
        <v>96</v>
      </c>
      <c r="L121" s="105">
        <v>195</v>
      </c>
      <c r="M121" s="82">
        <v>1988</v>
      </c>
      <c r="N121" s="83">
        <v>32263</v>
      </c>
      <c r="O121" s="80">
        <v>700000</v>
      </c>
      <c r="P121" s="84"/>
      <c r="Q121" s="84" t="s">
        <v>391</v>
      </c>
      <c r="R121" s="85" t="s">
        <v>235</v>
      </c>
      <c r="S121" s="86"/>
      <c r="T121" s="45"/>
      <c r="U121" s="46" t="str">
        <f t="shared" si="1"/>
        <v>Mo</v>
      </c>
      <c r="V121" s="45"/>
      <c r="W121" s="45"/>
      <c r="X121" s="45"/>
      <c r="Y121" s="45"/>
      <c r="Z121" s="45"/>
      <c r="AA121" s="45"/>
      <c r="AB121" s="45"/>
    </row>
    <row r="122" spans="1:810" s="10" customFormat="1" x14ac:dyDescent="0.3">
      <c r="A122" s="34"/>
      <c r="B122" s="51">
        <v>2</v>
      </c>
      <c r="C122" s="78" t="s">
        <v>392</v>
      </c>
      <c r="D122" s="87" t="s">
        <v>84</v>
      </c>
      <c r="E122" s="79" t="s">
        <v>100</v>
      </c>
      <c r="F122" s="79" t="s">
        <v>59</v>
      </c>
      <c r="G122" s="79">
        <v>85</v>
      </c>
      <c r="H122" s="80">
        <v>1000000</v>
      </c>
      <c r="I122" s="79">
        <v>2</v>
      </c>
      <c r="J122" s="79" t="s">
        <v>32</v>
      </c>
      <c r="K122" s="79" t="s">
        <v>43</v>
      </c>
      <c r="L122" s="105">
        <v>121</v>
      </c>
      <c r="M122" s="82">
        <v>1988</v>
      </c>
      <c r="N122" s="83">
        <v>32161</v>
      </c>
      <c r="O122" s="80">
        <v>250000</v>
      </c>
      <c r="P122" s="84"/>
      <c r="Q122" s="84"/>
      <c r="R122" s="85" t="s">
        <v>235</v>
      </c>
      <c r="S122" s="86"/>
      <c r="T122" s="45" t="s">
        <v>166</v>
      </c>
      <c r="U122" s="46" t="str">
        <f t="shared" si="1"/>
        <v>Coal</v>
      </c>
      <c r="V122" s="45"/>
      <c r="W122" s="45"/>
      <c r="X122" s="45"/>
      <c r="Y122" s="45"/>
      <c r="Z122" s="45"/>
      <c r="AA122" s="45"/>
      <c r="AB122" s="45"/>
    </row>
    <row r="123" spans="1:810" s="10" customFormat="1" x14ac:dyDescent="0.3">
      <c r="A123" s="49"/>
      <c r="B123" s="51">
        <v>3</v>
      </c>
      <c r="C123" s="78" t="s">
        <v>393</v>
      </c>
      <c r="D123" s="87" t="s">
        <v>389</v>
      </c>
      <c r="E123" s="79" t="s">
        <v>100</v>
      </c>
      <c r="F123" s="79" t="s">
        <v>101</v>
      </c>
      <c r="G123" s="79">
        <v>12</v>
      </c>
      <c r="H123" s="80"/>
      <c r="I123" s="79">
        <v>2</v>
      </c>
      <c r="J123" s="79" t="s">
        <v>32</v>
      </c>
      <c r="K123" s="79" t="s">
        <v>80</v>
      </c>
      <c r="L123" s="105">
        <v>164</v>
      </c>
      <c r="M123" s="82">
        <v>1988</v>
      </c>
      <c r="N123" s="104">
        <v>1988</v>
      </c>
      <c r="O123" s="80"/>
      <c r="P123" s="84"/>
      <c r="Q123" s="84"/>
      <c r="R123" s="85" t="s">
        <v>302</v>
      </c>
      <c r="S123" s="86"/>
      <c r="T123" s="45" t="s">
        <v>166</v>
      </c>
      <c r="U123" s="46" t="str">
        <f t="shared" si="1"/>
        <v>Limestone</v>
      </c>
      <c r="V123" s="45"/>
      <c r="W123" s="45"/>
      <c r="X123" s="45"/>
      <c r="Y123" s="45"/>
      <c r="Z123" s="45"/>
      <c r="AA123" s="45"/>
      <c r="AB123" s="45"/>
    </row>
    <row r="124" spans="1:810" s="88" customFormat="1" x14ac:dyDescent="0.3">
      <c r="A124" s="50"/>
      <c r="B124" s="51">
        <v>4</v>
      </c>
      <c r="C124" s="78" t="s">
        <v>394</v>
      </c>
      <c r="D124" s="87" t="s">
        <v>63</v>
      </c>
      <c r="E124" s="79" t="s">
        <v>192</v>
      </c>
      <c r="F124" s="79" t="s">
        <v>118</v>
      </c>
      <c r="G124" s="79">
        <v>27</v>
      </c>
      <c r="H124" s="80">
        <v>1500000</v>
      </c>
      <c r="I124" s="79">
        <v>3</v>
      </c>
      <c r="J124" s="79" t="s">
        <v>49</v>
      </c>
      <c r="K124" s="79" t="s">
        <v>49</v>
      </c>
      <c r="L124" s="105">
        <v>98</v>
      </c>
      <c r="M124" s="82">
        <v>1988</v>
      </c>
      <c r="N124" s="104">
        <v>1988</v>
      </c>
      <c r="O124" s="80"/>
      <c r="P124" s="84"/>
      <c r="Q124" s="84"/>
      <c r="R124" s="85" t="s">
        <v>302</v>
      </c>
      <c r="S124" s="86"/>
      <c r="T124" s="45"/>
      <c r="U124" s="46" t="str">
        <f t="shared" si="1"/>
        <v>Au</v>
      </c>
      <c r="V124" s="45"/>
      <c r="W124" s="45"/>
      <c r="X124" s="45"/>
      <c r="Y124" s="45"/>
      <c r="Z124" s="45"/>
      <c r="AA124" s="45"/>
      <c r="AB124" s="45"/>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c r="NZ124" s="10"/>
      <c r="OA124" s="10"/>
      <c r="OB124" s="10"/>
      <c r="OC124" s="10"/>
      <c r="OD124" s="10"/>
      <c r="OE124" s="10"/>
      <c r="OF124" s="10"/>
      <c r="OG124" s="10"/>
      <c r="OH124" s="10"/>
      <c r="OI124" s="10"/>
      <c r="OJ124" s="10"/>
      <c r="OK124" s="10"/>
      <c r="OL124" s="10"/>
      <c r="OM124" s="10"/>
      <c r="ON124" s="10"/>
      <c r="OO124" s="10"/>
      <c r="OP124" s="10"/>
      <c r="OQ124" s="10"/>
      <c r="OR124" s="10"/>
      <c r="OS124" s="10"/>
      <c r="OT124" s="10"/>
      <c r="OU124" s="10"/>
      <c r="OV124" s="10"/>
      <c r="OW124" s="10"/>
      <c r="OX124" s="10"/>
      <c r="OY124" s="10"/>
      <c r="OZ124" s="10"/>
      <c r="PA124" s="10"/>
      <c r="PB124" s="10"/>
      <c r="PC124" s="10"/>
      <c r="PD124" s="10"/>
      <c r="PE124" s="10"/>
      <c r="PF124" s="10"/>
      <c r="PG124" s="10"/>
      <c r="PH124" s="10"/>
      <c r="PI124" s="10"/>
      <c r="PJ124" s="10"/>
      <c r="PK124" s="10"/>
      <c r="PL124" s="10"/>
      <c r="PM124" s="10"/>
      <c r="PN124" s="10"/>
      <c r="PO124" s="10"/>
      <c r="PP124" s="10"/>
      <c r="PQ124" s="10"/>
      <c r="PR124" s="10"/>
      <c r="PS124" s="10"/>
      <c r="PT124" s="10"/>
      <c r="PU124" s="10"/>
      <c r="PV124" s="10"/>
      <c r="PW124" s="10"/>
      <c r="PX124" s="10"/>
      <c r="PY124" s="10"/>
      <c r="PZ124" s="10"/>
      <c r="QA124" s="10"/>
      <c r="QB124" s="10"/>
      <c r="QC124" s="10"/>
      <c r="QD124" s="10"/>
      <c r="QE124" s="10"/>
      <c r="QF124" s="10"/>
      <c r="QG124" s="10"/>
      <c r="QH124" s="10"/>
      <c r="QI124" s="10"/>
      <c r="QJ124" s="10"/>
      <c r="QK124" s="10"/>
      <c r="QL124" s="10"/>
      <c r="QM124" s="10"/>
      <c r="QN124" s="10"/>
      <c r="QO124" s="10"/>
      <c r="QP124" s="10"/>
      <c r="QQ124" s="10"/>
      <c r="QR124" s="10"/>
      <c r="QS124" s="10"/>
      <c r="QT124" s="10"/>
      <c r="QU124" s="10"/>
      <c r="QV124" s="10"/>
      <c r="QW124" s="10"/>
      <c r="QX124" s="10"/>
      <c r="QY124" s="10"/>
      <c r="QZ124" s="10"/>
      <c r="RA124" s="10"/>
      <c r="RB124" s="10"/>
      <c r="RC124" s="10"/>
      <c r="RD124" s="10"/>
      <c r="RE124" s="10"/>
      <c r="RF124" s="10"/>
      <c r="RG124" s="10"/>
      <c r="RH124" s="10"/>
      <c r="RI124" s="10"/>
      <c r="RJ124" s="10"/>
      <c r="RK124" s="10"/>
      <c r="RL124" s="10"/>
      <c r="RM124" s="10"/>
      <c r="RN124" s="10"/>
      <c r="RO124" s="10"/>
      <c r="RP124" s="10"/>
      <c r="RQ124" s="10"/>
      <c r="RR124" s="10"/>
      <c r="RS124" s="10"/>
      <c r="RT124" s="10"/>
      <c r="RU124" s="10"/>
      <c r="RV124" s="10"/>
      <c r="RW124" s="10"/>
      <c r="RX124" s="10"/>
      <c r="RY124" s="10"/>
      <c r="RZ124" s="10"/>
      <c r="SA124" s="10"/>
      <c r="SB124" s="10"/>
      <c r="SC124" s="10"/>
      <c r="SD124" s="10"/>
      <c r="SE124" s="10"/>
      <c r="SF124" s="10"/>
      <c r="SG124" s="10"/>
      <c r="SH124" s="10"/>
      <c r="SI124" s="10"/>
      <c r="SJ124" s="10"/>
      <c r="SK124" s="10"/>
      <c r="SL124" s="10"/>
      <c r="SM124" s="10"/>
      <c r="SN124" s="10"/>
      <c r="SO124" s="10"/>
      <c r="SP124" s="10"/>
      <c r="SQ124" s="10"/>
      <c r="SR124" s="10"/>
      <c r="SS124" s="10"/>
      <c r="ST124" s="10"/>
      <c r="SU124" s="10"/>
      <c r="SV124" s="10"/>
      <c r="SW124" s="10"/>
      <c r="SX124" s="10"/>
      <c r="SY124" s="10"/>
      <c r="SZ124" s="10"/>
      <c r="TA124" s="10"/>
      <c r="TB124" s="10"/>
      <c r="TC124" s="10"/>
      <c r="TD124" s="10"/>
      <c r="TE124" s="10"/>
      <c r="TF124" s="10"/>
      <c r="TG124" s="10"/>
      <c r="TH124" s="10"/>
      <c r="TI124" s="10"/>
      <c r="TJ124" s="10"/>
      <c r="TK124" s="10"/>
      <c r="TL124" s="10"/>
      <c r="TM124" s="10"/>
      <c r="TN124" s="10"/>
      <c r="TO124" s="10"/>
      <c r="TP124" s="10"/>
      <c r="TQ124" s="10"/>
      <c r="TR124" s="10"/>
      <c r="TS124" s="10"/>
      <c r="TT124" s="10"/>
      <c r="TU124" s="10"/>
      <c r="TV124" s="10"/>
      <c r="TW124" s="10"/>
      <c r="TX124" s="10"/>
      <c r="TY124" s="10"/>
      <c r="TZ124" s="10"/>
      <c r="UA124" s="10"/>
      <c r="UB124" s="10"/>
      <c r="UC124" s="10"/>
      <c r="UD124" s="10"/>
      <c r="UE124" s="10"/>
      <c r="UF124" s="10"/>
      <c r="UG124" s="10"/>
      <c r="UH124" s="10"/>
      <c r="UI124" s="10"/>
      <c r="UJ124" s="10"/>
      <c r="UK124" s="10"/>
      <c r="UL124" s="10"/>
      <c r="UM124" s="10"/>
      <c r="UN124" s="10"/>
      <c r="UO124" s="10"/>
      <c r="UP124" s="10"/>
      <c r="UQ124" s="10"/>
      <c r="UR124" s="10"/>
      <c r="US124" s="10"/>
      <c r="UT124" s="10"/>
      <c r="UU124" s="10"/>
      <c r="UV124" s="10"/>
      <c r="UW124" s="10"/>
      <c r="UX124" s="10"/>
      <c r="UY124" s="10"/>
      <c r="UZ124" s="10"/>
      <c r="VA124" s="10"/>
      <c r="VB124" s="10"/>
      <c r="VC124" s="10"/>
      <c r="VD124" s="10"/>
      <c r="VE124" s="10"/>
      <c r="VF124" s="10"/>
      <c r="VG124" s="10"/>
      <c r="VH124" s="10"/>
      <c r="VI124" s="10"/>
      <c r="VJ124" s="10"/>
      <c r="VK124" s="10"/>
      <c r="VL124" s="10"/>
      <c r="VM124" s="10"/>
      <c r="VN124" s="10"/>
      <c r="VO124" s="10"/>
      <c r="VP124" s="10"/>
      <c r="VQ124" s="10"/>
      <c r="VR124" s="10"/>
      <c r="VS124" s="10"/>
      <c r="VT124" s="10"/>
      <c r="VU124" s="10"/>
      <c r="VV124" s="10"/>
      <c r="VW124" s="10"/>
      <c r="VX124" s="10"/>
      <c r="VY124" s="10"/>
      <c r="VZ124" s="10"/>
      <c r="WA124" s="10"/>
      <c r="WB124" s="10"/>
      <c r="WC124" s="10"/>
      <c r="WD124" s="10"/>
      <c r="WE124" s="10"/>
      <c r="WF124" s="10"/>
      <c r="WG124" s="10"/>
      <c r="WH124" s="10"/>
      <c r="WI124" s="10"/>
      <c r="WJ124" s="10"/>
      <c r="WK124" s="10"/>
      <c r="WL124" s="10"/>
      <c r="WM124" s="10"/>
      <c r="WN124" s="10"/>
      <c r="WO124" s="10"/>
      <c r="WP124" s="10"/>
      <c r="WQ124" s="10"/>
      <c r="WR124" s="10"/>
      <c r="WS124" s="10"/>
      <c r="WT124" s="10"/>
      <c r="WU124" s="10"/>
      <c r="WV124" s="10"/>
      <c r="WW124" s="10"/>
      <c r="WX124" s="10"/>
      <c r="WY124" s="10"/>
      <c r="WZ124" s="10"/>
      <c r="XA124" s="10"/>
      <c r="XB124" s="10"/>
      <c r="XC124" s="10"/>
      <c r="XD124" s="10"/>
      <c r="XE124" s="10"/>
      <c r="XF124" s="10"/>
      <c r="XG124" s="10"/>
      <c r="XH124" s="10"/>
      <c r="XI124" s="10"/>
      <c r="XJ124" s="10"/>
      <c r="XK124" s="10"/>
      <c r="XL124" s="10"/>
      <c r="XM124" s="10"/>
      <c r="XN124" s="10"/>
      <c r="XO124" s="10"/>
      <c r="XP124" s="10"/>
      <c r="XQ124" s="10"/>
      <c r="XR124" s="10"/>
      <c r="XS124" s="10"/>
      <c r="XT124" s="10"/>
      <c r="XU124" s="10"/>
      <c r="XV124" s="10"/>
      <c r="XW124" s="10"/>
      <c r="XX124" s="10"/>
      <c r="XY124" s="10"/>
      <c r="XZ124" s="10"/>
      <c r="YA124" s="10"/>
      <c r="YB124" s="10"/>
      <c r="YC124" s="10"/>
      <c r="YD124" s="10"/>
      <c r="YE124" s="10"/>
      <c r="YF124" s="10"/>
      <c r="YG124" s="10"/>
      <c r="YH124" s="10"/>
      <c r="YI124" s="10"/>
      <c r="YJ124" s="10"/>
      <c r="YK124" s="10"/>
      <c r="YL124" s="10"/>
      <c r="YM124" s="10"/>
      <c r="YN124" s="10"/>
      <c r="YO124" s="10"/>
      <c r="YP124" s="10"/>
      <c r="YQ124" s="10"/>
      <c r="YR124" s="10"/>
      <c r="YS124" s="10"/>
      <c r="YT124" s="10"/>
      <c r="YU124" s="10"/>
      <c r="YV124" s="10"/>
      <c r="YW124" s="10"/>
      <c r="YX124" s="10"/>
      <c r="YY124" s="10"/>
      <c r="YZ124" s="10"/>
      <c r="ZA124" s="10"/>
      <c r="ZB124" s="10"/>
      <c r="ZC124" s="10"/>
      <c r="ZD124" s="10"/>
      <c r="ZE124" s="10"/>
      <c r="ZF124" s="10"/>
      <c r="ZG124" s="10"/>
      <c r="ZH124" s="10"/>
      <c r="ZI124" s="10"/>
      <c r="ZJ124" s="10"/>
      <c r="ZK124" s="10"/>
      <c r="ZL124" s="10"/>
      <c r="ZM124" s="10"/>
      <c r="ZN124" s="10"/>
      <c r="ZO124" s="10"/>
      <c r="ZP124" s="10"/>
      <c r="ZQ124" s="10"/>
      <c r="ZR124" s="10"/>
      <c r="ZS124" s="10"/>
      <c r="ZT124" s="10"/>
      <c r="ZU124" s="10"/>
      <c r="ZV124" s="10"/>
      <c r="ZW124" s="10"/>
      <c r="ZX124" s="10"/>
      <c r="ZY124" s="10"/>
      <c r="ZZ124" s="10"/>
      <c r="AAA124" s="10"/>
      <c r="AAB124" s="10"/>
      <c r="AAC124" s="10"/>
      <c r="AAD124" s="10"/>
      <c r="AAE124" s="10"/>
      <c r="AAF124" s="10"/>
      <c r="AAG124" s="10"/>
      <c r="AAH124" s="10"/>
      <c r="AAI124" s="10"/>
      <c r="AAJ124" s="10"/>
      <c r="AAK124" s="10"/>
      <c r="AAL124" s="10"/>
      <c r="AAM124" s="10"/>
      <c r="AAN124" s="10"/>
      <c r="AAO124" s="10"/>
      <c r="AAP124" s="10"/>
      <c r="AAQ124" s="10"/>
      <c r="AAR124" s="10"/>
      <c r="AAS124" s="10"/>
      <c r="AAT124" s="10"/>
      <c r="AAU124" s="10"/>
      <c r="AAV124" s="10"/>
      <c r="AAW124" s="10"/>
      <c r="AAX124" s="10"/>
      <c r="AAY124" s="10"/>
      <c r="AAZ124" s="10"/>
      <c r="ABA124" s="10"/>
      <c r="ABB124" s="10"/>
      <c r="ABC124" s="10"/>
      <c r="ABD124" s="10"/>
      <c r="ABE124" s="10"/>
      <c r="ABF124" s="10"/>
      <c r="ABG124" s="10"/>
      <c r="ABH124" s="10"/>
      <c r="ABI124" s="10"/>
      <c r="ABJ124" s="10"/>
      <c r="ABK124" s="10"/>
      <c r="ABL124" s="10"/>
      <c r="ABM124" s="10"/>
      <c r="ABN124" s="10"/>
      <c r="ABO124" s="10"/>
      <c r="ABP124" s="10"/>
      <c r="ABQ124" s="10"/>
      <c r="ABR124" s="10"/>
      <c r="ABS124" s="10"/>
      <c r="ABT124" s="10"/>
      <c r="ABU124" s="10"/>
      <c r="ABV124" s="10"/>
      <c r="ABW124" s="10"/>
      <c r="ABX124" s="10"/>
      <c r="ABY124" s="10"/>
      <c r="ABZ124" s="10"/>
      <c r="ACA124" s="10"/>
      <c r="ACB124" s="10"/>
      <c r="ACC124" s="10"/>
      <c r="ACD124" s="10"/>
      <c r="ACE124" s="10"/>
      <c r="ACF124" s="10"/>
      <c r="ACG124" s="10"/>
      <c r="ACH124" s="10"/>
      <c r="ACI124" s="10"/>
      <c r="ACJ124" s="10"/>
      <c r="ACK124" s="10"/>
      <c r="ACL124" s="10"/>
      <c r="ACM124" s="10"/>
      <c r="ACN124" s="10"/>
      <c r="ACO124" s="10"/>
      <c r="ACP124" s="10"/>
      <c r="ACQ124" s="10"/>
      <c r="ACR124" s="10"/>
      <c r="ACS124" s="10"/>
      <c r="ACT124" s="10"/>
      <c r="ACU124" s="10"/>
      <c r="ACV124" s="10"/>
      <c r="ACW124" s="10"/>
      <c r="ACX124" s="10"/>
      <c r="ACY124" s="10"/>
      <c r="ACZ124" s="10"/>
      <c r="ADA124" s="10"/>
      <c r="ADB124" s="10"/>
      <c r="ADC124" s="10"/>
      <c r="ADD124" s="10"/>
      <c r="ADE124" s="10"/>
      <c r="ADF124" s="10"/>
      <c r="ADG124" s="10"/>
      <c r="ADH124" s="10"/>
      <c r="ADI124" s="10"/>
      <c r="ADJ124" s="10"/>
      <c r="ADK124" s="10"/>
      <c r="ADL124" s="10"/>
      <c r="ADM124" s="10"/>
      <c r="ADN124" s="10"/>
      <c r="ADO124" s="10"/>
      <c r="ADP124" s="10"/>
      <c r="ADQ124" s="10"/>
      <c r="ADR124" s="10"/>
      <c r="ADS124" s="10"/>
      <c r="ADT124" s="10"/>
      <c r="ADU124" s="10"/>
      <c r="ADV124" s="10"/>
      <c r="ADW124" s="10"/>
      <c r="ADX124" s="10"/>
      <c r="ADY124" s="10"/>
      <c r="ADZ124" s="10"/>
      <c r="AEA124" s="10"/>
      <c r="AEB124" s="10"/>
      <c r="AEC124" s="10"/>
      <c r="AED124" s="10"/>
    </row>
    <row r="125" spans="1:810" s="88" customFormat="1" ht="49.8" customHeight="1" x14ac:dyDescent="0.3">
      <c r="A125" s="49"/>
      <c r="B125" s="51">
        <v>3</v>
      </c>
      <c r="C125" s="78" t="s">
        <v>395</v>
      </c>
      <c r="D125" s="87" t="s">
        <v>31</v>
      </c>
      <c r="E125" s="79"/>
      <c r="F125" s="79"/>
      <c r="G125" s="79"/>
      <c r="H125" s="80"/>
      <c r="I125" s="79">
        <v>1</v>
      </c>
      <c r="J125" s="79" t="s">
        <v>32</v>
      </c>
      <c r="K125" s="79" t="s">
        <v>118</v>
      </c>
      <c r="L125" s="105"/>
      <c r="M125" s="82">
        <v>1988</v>
      </c>
      <c r="N125" s="104">
        <v>1988</v>
      </c>
      <c r="O125" s="80">
        <v>246</v>
      </c>
      <c r="P125" s="84"/>
      <c r="Q125" s="84"/>
      <c r="R125" s="85" t="s">
        <v>273</v>
      </c>
      <c r="S125" s="86" t="s">
        <v>396</v>
      </c>
      <c r="T125" s="45" t="s">
        <v>166</v>
      </c>
      <c r="U125" s="46" t="str">
        <f t="shared" si="1"/>
        <v>P</v>
      </c>
      <c r="V125" s="45"/>
      <c r="W125" s="45"/>
      <c r="X125" s="45"/>
      <c r="Y125" s="45"/>
      <c r="Z125" s="45"/>
      <c r="AA125" s="45"/>
      <c r="AB125" s="45"/>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c r="SK125" s="10"/>
      <c r="SL125" s="10"/>
      <c r="SM125" s="10"/>
      <c r="SN125" s="10"/>
      <c r="SO125" s="10"/>
      <c r="SP125" s="10"/>
      <c r="SQ125" s="10"/>
      <c r="SR125" s="10"/>
      <c r="SS125" s="10"/>
      <c r="ST125" s="10"/>
      <c r="SU125" s="10"/>
      <c r="SV125" s="10"/>
      <c r="SW125" s="10"/>
      <c r="SX125" s="10"/>
      <c r="SY125" s="10"/>
      <c r="SZ125" s="10"/>
      <c r="TA125" s="10"/>
      <c r="TB125" s="10"/>
      <c r="TC125" s="10"/>
      <c r="TD125" s="10"/>
      <c r="TE125" s="10"/>
      <c r="TF125" s="10"/>
      <c r="TG125" s="10"/>
      <c r="TH125" s="10"/>
      <c r="TI125" s="10"/>
      <c r="TJ125" s="10"/>
      <c r="TK125" s="10"/>
      <c r="TL125" s="10"/>
      <c r="TM125" s="10"/>
      <c r="TN125" s="10"/>
      <c r="TO125" s="10"/>
      <c r="TP125" s="10"/>
      <c r="TQ125" s="10"/>
      <c r="TR125" s="10"/>
      <c r="TS125" s="10"/>
      <c r="TT125" s="10"/>
      <c r="TU125" s="10"/>
      <c r="TV125" s="10"/>
      <c r="TW125" s="10"/>
      <c r="TX125" s="10"/>
      <c r="TY125" s="10"/>
      <c r="TZ125" s="10"/>
      <c r="UA125" s="10"/>
      <c r="UB125" s="10"/>
      <c r="UC125" s="10"/>
      <c r="UD125" s="10"/>
      <c r="UE125" s="10"/>
      <c r="UF125" s="10"/>
      <c r="UG125" s="10"/>
      <c r="UH125" s="10"/>
      <c r="UI125" s="10"/>
      <c r="UJ125" s="10"/>
      <c r="UK125" s="10"/>
      <c r="UL125" s="10"/>
      <c r="UM125" s="10"/>
      <c r="UN125" s="10"/>
      <c r="UO125" s="10"/>
      <c r="UP125" s="10"/>
      <c r="UQ125" s="10"/>
      <c r="UR125" s="10"/>
      <c r="US125" s="10"/>
      <c r="UT125" s="10"/>
      <c r="UU125" s="10"/>
      <c r="UV125" s="10"/>
      <c r="UW125" s="10"/>
      <c r="UX125" s="10"/>
      <c r="UY125" s="10"/>
      <c r="UZ125" s="10"/>
      <c r="VA125" s="10"/>
      <c r="VB125" s="10"/>
      <c r="VC125" s="10"/>
      <c r="VD125" s="10"/>
      <c r="VE125" s="10"/>
      <c r="VF125" s="10"/>
      <c r="VG125" s="10"/>
      <c r="VH125" s="10"/>
      <c r="VI125" s="10"/>
      <c r="VJ125" s="10"/>
      <c r="VK125" s="10"/>
      <c r="VL125" s="10"/>
      <c r="VM125" s="10"/>
      <c r="VN125" s="10"/>
      <c r="VO125" s="10"/>
      <c r="VP125" s="10"/>
      <c r="VQ125" s="10"/>
      <c r="VR125" s="10"/>
      <c r="VS125" s="10"/>
      <c r="VT125" s="10"/>
      <c r="VU125" s="10"/>
      <c r="VV125" s="10"/>
      <c r="VW125" s="10"/>
      <c r="VX125" s="10"/>
      <c r="VY125" s="10"/>
      <c r="VZ125" s="10"/>
      <c r="WA125" s="10"/>
      <c r="WB125" s="10"/>
      <c r="WC125" s="10"/>
      <c r="WD125" s="10"/>
      <c r="WE125" s="10"/>
      <c r="WF125" s="10"/>
      <c r="WG125" s="10"/>
      <c r="WH125" s="10"/>
      <c r="WI125" s="10"/>
      <c r="WJ125" s="10"/>
      <c r="WK125" s="10"/>
      <c r="WL125" s="10"/>
      <c r="WM125" s="10"/>
      <c r="WN125" s="10"/>
      <c r="WO125" s="10"/>
      <c r="WP125" s="10"/>
      <c r="WQ125" s="10"/>
      <c r="WR125" s="10"/>
      <c r="WS125" s="10"/>
      <c r="WT125" s="10"/>
      <c r="WU125" s="10"/>
      <c r="WV125" s="10"/>
      <c r="WW125" s="10"/>
      <c r="WX125" s="10"/>
      <c r="WY125" s="10"/>
      <c r="WZ125" s="10"/>
      <c r="XA125" s="10"/>
      <c r="XB125" s="10"/>
      <c r="XC125" s="10"/>
      <c r="XD125" s="10"/>
      <c r="XE125" s="10"/>
      <c r="XF125" s="10"/>
      <c r="XG125" s="10"/>
      <c r="XH125" s="10"/>
      <c r="XI125" s="10"/>
      <c r="XJ125" s="10"/>
      <c r="XK125" s="10"/>
      <c r="XL125" s="10"/>
      <c r="XM125" s="10"/>
      <c r="XN125" s="10"/>
      <c r="XO125" s="10"/>
      <c r="XP125" s="10"/>
      <c r="XQ125" s="10"/>
      <c r="XR125" s="10"/>
      <c r="XS125" s="10"/>
      <c r="XT125" s="10"/>
      <c r="XU125" s="10"/>
      <c r="XV125" s="10"/>
      <c r="XW125" s="10"/>
      <c r="XX125" s="10"/>
      <c r="XY125" s="10"/>
      <c r="XZ125" s="10"/>
      <c r="YA125" s="10"/>
      <c r="YB125" s="10"/>
      <c r="YC125" s="10"/>
      <c r="YD125" s="10"/>
      <c r="YE125" s="10"/>
      <c r="YF125" s="10"/>
      <c r="YG125" s="10"/>
      <c r="YH125" s="10"/>
      <c r="YI125" s="10"/>
      <c r="YJ125" s="10"/>
      <c r="YK125" s="10"/>
      <c r="YL125" s="10"/>
      <c r="YM125" s="10"/>
      <c r="YN125" s="10"/>
      <c r="YO125" s="10"/>
      <c r="YP125" s="10"/>
      <c r="YQ125" s="10"/>
      <c r="YR125" s="10"/>
      <c r="YS125" s="10"/>
      <c r="YT125" s="10"/>
      <c r="YU125" s="10"/>
      <c r="YV125" s="10"/>
      <c r="YW125" s="10"/>
      <c r="YX125" s="10"/>
      <c r="YY125" s="10"/>
      <c r="YZ125" s="10"/>
      <c r="ZA125" s="10"/>
      <c r="ZB125" s="10"/>
      <c r="ZC125" s="10"/>
      <c r="ZD125" s="10"/>
      <c r="ZE125" s="10"/>
      <c r="ZF125" s="10"/>
      <c r="ZG125" s="10"/>
      <c r="ZH125" s="10"/>
      <c r="ZI125" s="10"/>
      <c r="ZJ125" s="10"/>
      <c r="ZK125" s="10"/>
      <c r="ZL125" s="10"/>
      <c r="ZM125" s="10"/>
      <c r="ZN125" s="10"/>
      <c r="ZO125" s="10"/>
      <c r="ZP125" s="10"/>
      <c r="ZQ125" s="10"/>
      <c r="ZR125" s="10"/>
      <c r="ZS125" s="10"/>
      <c r="ZT125" s="10"/>
      <c r="ZU125" s="10"/>
      <c r="ZV125" s="10"/>
      <c r="ZW125" s="10"/>
      <c r="ZX125" s="10"/>
      <c r="ZY125" s="10"/>
      <c r="ZZ125" s="10"/>
      <c r="AAA125" s="10"/>
      <c r="AAB125" s="10"/>
      <c r="AAC125" s="10"/>
      <c r="AAD125" s="10"/>
      <c r="AAE125" s="10"/>
      <c r="AAF125" s="10"/>
      <c r="AAG125" s="10"/>
      <c r="AAH125" s="10"/>
      <c r="AAI125" s="10"/>
      <c r="AAJ125" s="10"/>
      <c r="AAK125" s="10"/>
      <c r="AAL125" s="10"/>
      <c r="AAM125" s="10"/>
      <c r="AAN125" s="10"/>
      <c r="AAO125" s="10"/>
      <c r="AAP125" s="10"/>
      <c r="AAQ125" s="10"/>
      <c r="AAR125" s="10"/>
      <c r="AAS125" s="10"/>
      <c r="AAT125" s="10"/>
      <c r="AAU125" s="10"/>
      <c r="AAV125" s="10"/>
      <c r="AAW125" s="10"/>
      <c r="AAX125" s="10"/>
      <c r="AAY125" s="10"/>
      <c r="AAZ125" s="10"/>
      <c r="ABA125" s="10"/>
      <c r="ABB125" s="10"/>
      <c r="ABC125" s="10"/>
      <c r="ABD125" s="10"/>
      <c r="ABE125" s="10"/>
      <c r="ABF125" s="10"/>
      <c r="ABG125" s="10"/>
      <c r="ABH125" s="10"/>
      <c r="ABI125" s="10"/>
      <c r="ABJ125" s="10"/>
      <c r="ABK125" s="10"/>
      <c r="ABL125" s="10"/>
      <c r="ABM125" s="10"/>
      <c r="ABN125" s="10"/>
      <c r="ABO125" s="10"/>
      <c r="ABP125" s="10"/>
      <c r="ABQ125" s="10"/>
      <c r="ABR125" s="10"/>
      <c r="ABS125" s="10"/>
      <c r="ABT125" s="10"/>
      <c r="ABU125" s="10"/>
      <c r="ABV125" s="10"/>
      <c r="ABW125" s="10"/>
      <c r="ABX125" s="10"/>
      <c r="ABY125" s="10"/>
      <c r="ABZ125" s="10"/>
      <c r="ACA125" s="10"/>
      <c r="ACB125" s="10"/>
      <c r="ACC125" s="10"/>
      <c r="ACD125" s="10"/>
      <c r="ACE125" s="10"/>
      <c r="ACF125" s="10"/>
      <c r="ACG125" s="10"/>
      <c r="ACH125" s="10"/>
      <c r="ACI125" s="10"/>
      <c r="ACJ125" s="10"/>
      <c r="ACK125" s="10"/>
      <c r="ACL125" s="10"/>
      <c r="ACM125" s="10"/>
      <c r="ACN125" s="10"/>
      <c r="ACO125" s="10"/>
      <c r="ACP125" s="10"/>
      <c r="ACQ125" s="10"/>
      <c r="ACR125" s="10"/>
      <c r="ACS125" s="10"/>
      <c r="ACT125" s="10"/>
      <c r="ACU125" s="10"/>
      <c r="ACV125" s="10"/>
      <c r="ACW125" s="10"/>
      <c r="ACX125" s="10"/>
      <c r="ACY125" s="10"/>
      <c r="ACZ125" s="10"/>
      <c r="ADA125" s="10"/>
      <c r="ADB125" s="10"/>
      <c r="ADC125" s="10"/>
      <c r="ADD125" s="10"/>
      <c r="ADE125" s="10"/>
      <c r="ADF125" s="10"/>
      <c r="ADG125" s="10"/>
      <c r="ADH125" s="10"/>
      <c r="ADI125" s="10"/>
      <c r="ADJ125" s="10"/>
      <c r="ADK125" s="10"/>
      <c r="ADL125" s="10"/>
      <c r="ADM125" s="10"/>
      <c r="ADN125" s="10"/>
      <c r="ADO125" s="10"/>
      <c r="ADP125" s="10"/>
      <c r="ADQ125" s="10"/>
      <c r="ADR125" s="10"/>
      <c r="ADS125" s="10"/>
      <c r="ADT125" s="10"/>
      <c r="ADU125" s="10"/>
      <c r="ADV125" s="10"/>
      <c r="ADW125" s="10"/>
      <c r="ADX125" s="10"/>
      <c r="ADY125" s="10"/>
      <c r="ADZ125" s="10"/>
      <c r="AEA125" s="10"/>
      <c r="AEB125" s="10"/>
      <c r="AEC125" s="10"/>
      <c r="AED125" s="10"/>
    </row>
    <row r="126" spans="1:810" s="88" customFormat="1" x14ac:dyDescent="0.3">
      <c r="A126" s="49"/>
      <c r="B126" s="51">
        <v>3</v>
      </c>
      <c r="C126" s="78" t="s">
        <v>397</v>
      </c>
      <c r="D126" s="87" t="s">
        <v>63</v>
      </c>
      <c r="E126" s="79"/>
      <c r="F126" s="79"/>
      <c r="G126" s="79"/>
      <c r="H126" s="80"/>
      <c r="I126" s="79">
        <v>1</v>
      </c>
      <c r="J126" s="79" t="s">
        <v>32</v>
      </c>
      <c r="K126" s="79" t="s">
        <v>49</v>
      </c>
      <c r="L126" s="105"/>
      <c r="M126" s="82">
        <v>1987</v>
      </c>
      <c r="N126" s="83">
        <v>31967</v>
      </c>
      <c r="O126" s="80"/>
      <c r="P126" s="84"/>
      <c r="Q126" s="84"/>
      <c r="R126" s="85" t="s">
        <v>251</v>
      </c>
      <c r="S126" s="86"/>
      <c r="T126" s="45" t="s">
        <v>262</v>
      </c>
      <c r="U126" s="46" t="str">
        <f t="shared" si="1"/>
        <v>Au</v>
      </c>
      <c r="V126" s="45"/>
      <c r="W126" s="45"/>
      <c r="X126" s="45"/>
      <c r="Y126" s="45"/>
      <c r="Z126" s="45"/>
      <c r="AA126" s="45"/>
      <c r="AB126" s="45"/>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c r="LH126" s="10"/>
      <c r="LI126" s="10"/>
      <c r="LJ126" s="10"/>
      <c r="LK126" s="10"/>
      <c r="LL126" s="10"/>
      <c r="LM126" s="10"/>
      <c r="LN126" s="10"/>
      <c r="LO126" s="10"/>
      <c r="LP126" s="10"/>
      <c r="LQ126" s="10"/>
      <c r="LR126" s="10"/>
      <c r="LS126" s="10"/>
      <c r="LT126" s="10"/>
      <c r="LU126" s="10"/>
      <c r="LV126" s="10"/>
      <c r="LW126" s="10"/>
      <c r="LX126" s="10"/>
      <c r="LY126" s="10"/>
      <c r="LZ126" s="10"/>
      <c r="MA126" s="10"/>
      <c r="MB126" s="10"/>
      <c r="MC126" s="10"/>
      <c r="MD126" s="10"/>
      <c r="ME126" s="10"/>
      <c r="MF126" s="10"/>
      <c r="MG126" s="10"/>
      <c r="MH126" s="10"/>
      <c r="MI126" s="10"/>
      <c r="MJ126" s="10"/>
      <c r="MK126" s="10"/>
      <c r="ML126" s="10"/>
      <c r="MM126" s="10"/>
      <c r="MN126" s="10"/>
      <c r="MO126" s="10"/>
      <c r="MP126" s="10"/>
      <c r="MQ126" s="10"/>
      <c r="MR126" s="10"/>
      <c r="MS126" s="10"/>
      <c r="MT126" s="10"/>
      <c r="MU126" s="10"/>
      <c r="MV126" s="10"/>
      <c r="MW126" s="10"/>
      <c r="MX126" s="10"/>
      <c r="MY126" s="10"/>
      <c r="MZ126" s="10"/>
      <c r="NA126" s="10"/>
      <c r="NB126" s="10"/>
      <c r="NC126" s="10"/>
      <c r="ND126" s="10"/>
      <c r="NE126" s="10"/>
      <c r="NF126" s="10"/>
      <c r="NG126" s="10"/>
      <c r="NH126" s="10"/>
      <c r="NI126" s="10"/>
      <c r="NJ126" s="10"/>
      <c r="NK126" s="10"/>
      <c r="NL126" s="10"/>
      <c r="NM126" s="10"/>
      <c r="NN126" s="10"/>
      <c r="NO126" s="10"/>
      <c r="NP126" s="10"/>
      <c r="NQ126" s="10"/>
      <c r="NR126" s="10"/>
      <c r="NS126" s="10"/>
      <c r="NT126" s="10"/>
      <c r="NU126" s="10"/>
      <c r="NV126" s="10"/>
      <c r="NW126" s="10"/>
      <c r="NX126" s="10"/>
      <c r="NY126" s="10"/>
      <c r="NZ126" s="10"/>
      <c r="OA126" s="10"/>
      <c r="OB126" s="10"/>
      <c r="OC126" s="10"/>
      <c r="OD126" s="10"/>
      <c r="OE126" s="10"/>
      <c r="OF126" s="10"/>
      <c r="OG126" s="10"/>
      <c r="OH126" s="10"/>
      <c r="OI126" s="10"/>
      <c r="OJ126" s="10"/>
      <c r="OK126" s="10"/>
      <c r="OL126" s="10"/>
      <c r="OM126" s="10"/>
      <c r="ON126" s="10"/>
      <c r="OO126" s="10"/>
      <c r="OP126" s="10"/>
      <c r="OQ126" s="10"/>
      <c r="OR126" s="10"/>
      <c r="OS126" s="10"/>
      <c r="OT126" s="10"/>
      <c r="OU126" s="10"/>
      <c r="OV126" s="10"/>
      <c r="OW126" s="10"/>
      <c r="OX126" s="10"/>
      <c r="OY126" s="10"/>
      <c r="OZ126" s="10"/>
      <c r="PA126" s="10"/>
      <c r="PB126" s="10"/>
      <c r="PC126" s="10"/>
      <c r="PD126" s="10"/>
      <c r="PE126" s="10"/>
      <c r="PF126" s="10"/>
      <c r="PG126" s="10"/>
      <c r="PH126" s="10"/>
      <c r="PI126" s="10"/>
      <c r="PJ126" s="10"/>
      <c r="PK126" s="10"/>
      <c r="PL126" s="10"/>
      <c r="PM126" s="10"/>
      <c r="PN126" s="10"/>
      <c r="PO126" s="10"/>
      <c r="PP126" s="10"/>
      <c r="PQ126" s="10"/>
      <c r="PR126" s="10"/>
      <c r="PS126" s="10"/>
      <c r="PT126" s="10"/>
      <c r="PU126" s="10"/>
      <c r="PV126" s="10"/>
      <c r="PW126" s="10"/>
      <c r="PX126" s="10"/>
      <c r="PY126" s="10"/>
      <c r="PZ126" s="10"/>
      <c r="QA126" s="10"/>
      <c r="QB126" s="10"/>
      <c r="QC126" s="10"/>
      <c r="QD126" s="10"/>
      <c r="QE126" s="10"/>
      <c r="QF126" s="10"/>
      <c r="QG126" s="10"/>
      <c r="QH126" s="10"/>
      <c r="QI126" s="10"/>
      <c r="QJ126" s="10"/>
      <c r="QK126" s="10"/>
      <c r="QL126" s="10"/>
      <c r="QM126" s="10"/>
      <c r="QN126" s="10"/>
      <c r="QO126" s="10"/>
      <c r="QP126" s="10"/>
      <c r="QQ126" s="10"/>
      <c r="QR126" s="10"/>
      <c r="QS126" s="10"/>
      <c r="QT126" s="10"/>
      <c r="QU126" s="10"/>
      <c r="QV126" s="10"/>
      <c r="QW126" s="10"/>
      <c r="QX126" s="10"/>
      <c r="QY126" s="10"/>
      <c r="QZ126" s="10"/>
      <c r="RA126" s="10"/>
      <c r="RB126" s="10"/>
      <c r="RC126" s="10"/>
      <c r="RD126" s="10"/>
      <c r="RE126" s="10"/>
      <c r="RF126" s="10"/>
      <c r="RG126" s="10"/>
      <c r="RH126" s="10"/>
      <c r="RI126" s="10"/>
      <c r="RJ126" s="10"/>
      <c r="RK126" s="10"/>
      <c r="RL126" s="10"/>
      <c r="RM126" s="10"/>
      <c r="RN126" s="10"/>
      <c r="RO126" s="10"/>
      <c r="RP126" s="10"/>
      <c r="RQ126" s="10"/>
      <c r="RR126" s="10"/>
      <c r="RS126" s="10"/>
      <c r="RT126" s="10"/>
      <c r="RU126" s="10"/>
      <c r="RV126" s="10"/>
      <c r="RW126" s="10"/>
      <c r="RX126" s="10"/>
      <c r="RY126" s="10"/>
      <c r="RZ126" s="10"/>
      <c r="SA126" s="10"/>
      <c r="SB126" s="10"/>
      <c r="SC126" s="10"/>
      <c r="SD126" s="10"/>
      <c r="SE126" s="10"/>
      <c r="SF126" s="10"/>
      <c r="SG126" s="10"/>
      <c r="SH126" s="10"/>
      <c r="SI126" s="10"/>
      <c r="SJ126" s="10"/>
      <c r="SK126" s="10"/>
      <c r="SL126" s="10"/>
      <c r="SM126" s="10"/>
      <c r="SN126" s="10"/>
      <c r="SO126" s="10"/>
      <c r="SP126" s="10"/>
      <c r="SQ126" s="10"/>
      <c r="SR126" s="10"/>
      <c r="SS126" s="10"/>
      <c r="ST126" s="10"/>
      <c r="SU126" s="10"/>
      <c r="SV126" s="10"/>
      <c r="SW126" s="10"/>
      <c r="SX126" s="10"/>
      <c r="SY126" s="10"/>
      <c r="SZ126" s="10"/>
      <c r="TA126" s="10"/>
      <c r="TB126" s="10"/>
      <c r="TC126" s="10"/>
      <c r="TD126" s="10"/>
      <c r="TE126" s="10"/>
      <c r="TF126" s="10"/>
      <c r="TG126" s="10"/>
      <c r="TH126" s="10"/>
      <c r="TI126" s="10"/>
      <c r="TJ126" s="10"/>
      <c r="TK126" s="10"/>
      <c r="TL126" s="10"/>
      <c r="TM126" s="10"/>
      <c r="TN126" s="10"/>
      <c r="TO126" s="10"/>
      <c r="TP126" s="10"/>
      <c r="TQ126" s="10"/>
      <c r="TR126" s="10"/>
      <c r="TS126" s="10"/>
      <c r="TT126" s="10"/>
      <c r="TU126" s="10"/>
      <c r="TV126" s="10"/>
      <c r="TW126" s="10"/>
      <c r="TX126" s="10"/>
      <c r="TY126" s="10"/>
      <c r="TZ126" s="10"/>
      <c r="UA126" s="10"/>
      <c r="UB126" s="10"/>
      <c r="UC126" s="10"/>
      <c r="UD126" s="10"/>
      <c r="UE126" s="10"/>
      <c r="UF126" s="10"/>
      <c r="UG126" s="10"/>
      <c r="UH126" s="10"/>
      <c r="UI126" s="10"/>
      <c r="UJ126" s="10"/>
      <c r="UK126" s="10"/>
      <c r="UL126" s="10"/>
      <c r="UM126" s="10"/>
      <c r="UN126" s="10"/>
      <c r="UO126" s="10"/>
      <c r="UP126" s="10"/>
      <c r="UQ126" s="10"/>
      <c r="UR126" s="10"/>
      <c r="US126" s="10"/>
      <c r="UT126" s="10"/>
      <c r="UU126" s="10"/>
      <c r="UV126" s="10"/>
      <c r="UW126" s="10"/>
      <c r="UX126" s="10"/>
      <c r="UY126" s="10"/>
      <c r="UZ126" s="10"/>
      <c r="VA126" s="10"/>
      <c r="VB126" s="10"/>
      <c r="VC126" s="10"/>
      <c r="VD126" s="10"/>
      <c r="VE126" s="10"/>
      <c r="VF126" s="10"/>
      <c r="VG126" s="10"/>
      <c r="VH126" s="10"/>
      <c r="VI126" s="10"/>
      <c r="VJ126" s="10"/>
      <c r="VK126" s="10"/>
      <c r="VL126" s="10"/>
      <c r="VM126" s="10"/>
      <c r="VN126" s="10"/>
      <c r="VO126" s="10"/>
      <c r="VP126" s="10"/>
      <c r="VQ126" s="10"/>
      <c r="VR126" s="10"/>
      <c r="VS126" s="10"/>
      <c r="VT126" s="10"/>
      <c r="VU126" s="10"/>
      <c r="VV126" s="10"/>
      <c r="VW126" s="10"/>
      <c r="VX126" s="10"/>
      <c r="VY126" s="10"/>
      <c r="VZ126" s="10"/>
      <c r="WA126" s="10"/>
      <c r="WB126" s="10"/>
      <c r="WC126" s="10"/>
      <c r="WD126" s="10"/>
      <c r="WE126" s="10"/>
      <c r="WF126" s="10"/>
      <c r="WG126" s="10"/>
      <c r="WH126" s="10"/>
      <c r="WI126" s="10"/>
      <c r="WJ126" s="10"/>
      <c r="WK126" s="10"/>
      <c r="WL126" s="10"/>
      <c r="WM126" s="10"/>
      <c r="WN126" s="10"/>
      <c r="WO126" s="10"/>
      <c r="WP126" s="10"/>
      <c r="WQ126" s="10"/>
      <c r="WR126" s="10"/>
      <c r="WS126" s="10"/>
      <c r="WT126" s="10"/>
      <c r="WU126" s="10"/>
      <c r="WV126" s="10"/>
      <c r="WW126" s="10"/>
      <c r="WX126" s="10"/>
      <c r="WY126" s="10"/>
      <c r="WZ126" s="10"/>
      <c r="XA126" s="10"/>
      <c r="XB126" s="10"/>
      <c r="XC126" s="10"/>
      <c r="XD126" s="10"/>
      <c r="XE126" s="10"/>
      <c r="XF126" s="10"/>
      <c r="XG126" s="10"/>
      <c r="XH126" s="10"/>
      <c r="XI126" s="10"/>
      <c r="XJ126" s="10"/>
      <c r="XK126" s="10"/>
      <c r="XL126" s="10"/>
      <c r="XM126" s="10"/>
      <c r="XN126" s="10"/>
      <c r="XO126" s="10"/>
      <c r="XP126" s="10"/>
      <c r="XQ126" s="10"/>
      <c r="XR126" s="10"/>
      <c r="XS126" s="10"/>
      <c r="XT126" s="10"/>
      <c r="XU126" s="10"/>
      <c r="XV126" s="10"/>
      <c r="XW126" s="10"/>
      <c r="XX126" s="10"/>
      <c r="XY126" s="10"/>
      <c r="XZ126" s="10"/>
      <c r="YA126" s="10"/>
      <c r="YB126" s="10"/>
      <c r="YC126" s="10"/>
      <c r="YD126" s="10"/>
      <c r="YE126" s="10"/>
      <c r="YF126" s="10"/>
      <c r="YG126" s="10"/>
      <c r="YH126" s="10"/>
      <c r="YI126" s="10"/>
      <c r="YJ126" s="10"/>
      <c r="YK126" s="10"/>
      <c r="YL126" s="10"/>
      <c r="YM126" s="10"/>
      <c r="YN126" s="10"/>
      <c r="YO126" s="10"/>
      <c r="YP126" s="10"/>
      <c r="YQ126" s="10"/>
      <c r="YR126" s="10"/>
      <c r="YS126" s="10"/>
      <c r="YT126" s="10"/>
      <c r="YU126" s="10"/>
      <c r="YV126" s="10"/>
      <c r="YW126" s="10"/>
      <c r="YX126" s="10"/>
      <c r="YY126" s="10"/>
      <c r="YZ126" s="10"/>
      <c r="ZA126" s="10"/>
      <c r="ZB126" s="10"/>
      <c r="ZC126" s="10"/>
      <c r="ZD126" s="10"/>
      <c r="ZE126" s="10"/>
      <c r="ZF126" s="10"/>
      <c r="ZG126" s="10"/>
      <c r="ZH126" s="10"/>
      <c r="ZI126" s="10"/>
      <c r="ZJ126" s="10"/>
      <c r="ZK126" s="10"/>
      <c r="ZL126" s="10"/>
      <c r="ZM126" s="10"/>
      <c r="ZN126" s="10"/>
      <c r="ZO126" s="10"/>
      <c r="ZP126" s="10"/>
      <c r="ZQ126" s="10"/>
      <c r="ZR126" s="10"/>
      <c r="ZS126" s="10"/>
      <c r="ZT126" s="10"/>
      <c r="ZU126" s="10"/>
      <c r="ZV126" s="10"/>
      <c r="ZW126" s="10"/>
      <c r="ZX126" s="10"/>
      <c r="ZY126" s="10"/>
      <c r="ZZ126" s="10"/>
      <c r="AAA126" s="10"/>
      <c r="AAB126" s="10"/>
      <c r="AAC126" s="10"/>
      <c r="AAD126" s="10"/>
      <c r="AAE126" s="10"/>
      <c r="AAF126" s="10"/>
      <c r="AAG126" s="10"/>
      <c r="AAH126" s="10"/>
      <c r="AAI126" s="10"/>
      <c r="AAJ126" s="10"/>
      <c r="AAK126" s="10"/>
      <c r="AAL126" s="10"/>
      <c r="AAM126" s="10"/>
      <c r="AAN126" s="10"/>
      <c r="AAO126" s="10"/>
      <c r="AAP126" s="10"/>
      <c r="AAQ126" s="10"/>
      <c r="AAR126" s="10"/>
      <c r="AAS126" s="10"/>
      <c r="AAT126" s="10"/>
      <c r="AAU126" s="10"/>
      <c r="AAV126" s="10"/>
      <c r="AAW126" s="10"/>
      <c r="AAX126" s="10"/>
      <c r="AAY126" s="10"/>
      <c r="AAZ126" s="10"/>
      <c r="ABA126" s="10"/>
      <c r="ABB126" s="10"/>
      <c r="ABC126" s="10"/>
      <c r="ABD126" s="10"/>
      <c r="ABE126" s="10"/>
      <c r="ABF126" s="10"/>
      <c r="ABG126" s="10"/>
      <c r="ABH126" s="10"/>
      <c r="ABI126" s="10"/>
      <c r="ABJ126" s="10"/>
      <c r="ABK126" s="10"/>
      <c r="ABL126" s="10"/>
      <c r="ABM126" s="10"/>
      <c r="ABN126" s="10"/>
      <c r="ABO126" s="10"/>
      <c r="ABP126" s="10"/>
      <c r="ABQ126" s="10"/>
      <c r="ABR126" s="10"/>
      <c r="ABS126" s="10"/>
      <c r="ABT126" s="10"/>
      <c r="ABU126" s="10"/>
      <c r="ABV126" s="10"/>
      <c r="ABW126" s="10"/>
      <c r="ABX126" s="10"/>
      <c r="ABY126" s="10"/>
      <c r="ABZ126" s="10"/>
      <c r="ACA126" s="10"/>
      <c r="ACB126" s="10"/>
      <c r="ACC126" s="10"/>
      <c r="ACD126" s="10"/>
      <c r="ACE126" s="10"/>
      <c r="ACF126" s="10"/>
      <c r="ACG126" s="10"/>
      <c r="ACH126" s="10"/>
      <c r="ACI126" s="10"/>
      <c r="ACJ126" s="10"/>
      <c r="ACK126" s="10"/>
      <c r="ACL126" s="10"/>
      <c r="ACM126" s="10"/>
      <c r="ACN126" s="10"/>
      <c r="ACO126" s="10"/>
      <c r="ACP126" s="10"/>
      <c r="ACQ126" s="10"/>
      <c r="ACR126" s="10"/>
      <c r="ACS126" s="10"/>
      <c r="ACT126" s="10"/>
      <c r="ACU126" s="10"/>
      <c r="ACV126" s="10"/>
      <c r="ACW126" s="10"/>
      <c r="ACX126" s="10"/>
      <c r="ACY126" s="10"/>
      <c r="ACZ126" s="10"/>
      <c r="ADA126" s="10"/>
      <c r="ADB126" s="10"/>
      <c r="ADC126" s="10"/>
      <c r="ADD126" s="10"/>
      <c r="ADE126" s="10"/>
      <c r="ADF126" s="10"/>
      <c r="ADG126" s="10"/>
      <c r="ADH126" s="10"/>
      <c r="ADI126" s="10"/>
      <c r="ADJ126" s="10"/>
      <c r="ADK126" s="10"/>
      <c r="ADL126" s="10"/>
      <c r="ADM126" s="10"/>
      <c r="ADN126" s="10"/>
      <c r="ADO126" s="10"/>
      <c r="ADP126" s="10"/>
      <c r="ADQ126" s="10"/>
      <c r="ADR126" s="10"/>
      <c r="ADS126" s="10"/>
      <c r="ADT126" s="10"/>
      <c r="ADU126" s="10"/>
      <c r="ADV126" s="10"/>
      <c r="ADW126" s="10"/>
      <c r="ADX126" s="10"/>
      <c r="ADY126" s="10"/>
      <c r="ADZ126" s="10"/>
      <c r="AEA126" s="10"/>
      <c r="AEB126" s="10"/>
      <c r="AEC126" s="10"/>
      <c r="AED126" s="10"/>
    </row>
    <row r="127" spans="1:810" s="88" customFormat="1" x14ac:dyDescent="0.3">
      <c r="A127" s="34"/>
      <c r="B127" s="51">
        <v>2</v>
      </c>
      <c r="C127" s="78" t="s">
        <v>398</v>
      </c>
      <c r="D127" s="87" t="s">
        <v>84</v>
      </c>
      <c r="E127" s="79"/>
      <c r="F127" s="79"/>
      <c r="G127" s="79"/>
      <c r="H127" s="80"/>
      <c r="I127" s="79">
        <v>1</v>
      </c>
      <c r="J127" s="79" t="s">
        <v>32</v>
      </c>
      <c r="K127" s="79" t="s">
        <v>49</v>
      </c>
      <c r="L127" s="105"/>
      <c r="M127" s="82">
        <v>1987</v>
      </c>
      <c r="N127" s="83">
        <v>31875</v>
      </c>
      <c r="O127" s="80">
        <v>87000</v>
      </c>
      <c r="P127" s="84">
        <v>80</v>
      </c>
      <c r="Q127" s="84"/>
      <c r="R127" s="85" t="s">
        <v>38</v>
      </c>
      <c r="S127" s="86" t="s">
        <v>399</v>
      </c>
      <c r="T127" s="45" t="s">
        <v>166</v>
      </c>
      <c r="U127" s="46" t="str">
        <f t="shared" si="1"/>
        <v>Coal</v>
      </c>
      <c r="V127" s="45"/>
      <c r="W127" s="45"/>
      <c r="X127" s="45"/>
      <c r="Y127" s="45"/>
      <c r="Z127" s="45"/>
      <c r="AA127" s="45"/>
      <c r="AB127" s="45"/>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c r="NZ127" s="10"/>
      <c r="OA127" s="10"/>
      <c r="OB127" s="10"/>
      <c r="OC127" s="10"/>
      <c r="OD127" s="10"/>
      <c r="OE127" s="10"/>
      <c r="OF127" s="10"/>
      <c r="OG127" s="10"/>
      <c r="OH127" s="10"/>
      <c r="OI127" s="10"/>
      <c r="OJ127" s="10"/>
      <c r="OK127" s="10"/>
      <c r="OL127" s="10"/>
      <c r="OM127" s="10"/>
      <c r="ON127" s="10"/>
      <c r="OO127" s="10"/>
      <c r="OP127" s="10"/>
      <c r="OQ127" s="10"/>
      <c r="OR127" s="10"/>
      <c r="OS127" s="10"/>
      <c r="OT127" s="10"/>
      <c r="OU127" s="10"/>
      <c r="OV127" s="10"/>
      <c r="OW127" s="10"/>
      <c r="OX127" s="10"/>
      <c r="OY127" s="10"/>
      <c r="OZ127" s="10"/>
      <c r="PA127" s="10"/>
      <c r="PB127" s="10"/>
      <c r="PC127" s="10"/>
      <c r="PD127" s="10"/>
      <c r="PE127" s="10"/>
      <c r="PF127" s="10"/>
      <c r="PG127" s="10"/>
      <c r="PH127" s="10"/>
      <c r="PI127" s="10"/>
      <c r="PJ127" s="10"/>
      <c r="PK127" s="10"/>
      <c r="PL127" s="10"/>
      <c r="PM127" s="10"/>
      <c r="PN127" s="10"/>
      <c r="PO127" s="10"/>
      <c r="PP127" s="10"/>
      <c r="PQ127" s="10"/>
      <c r="PR127" s="10"/>
      <c r="PS127" s="10"/>
      <c r="PT127" s="10"/>
      <c r="PU127" s="10"/>
      <c r="PV127" s="10"/>
      <c r="PW127" s="10"/>
      <c r="PX127" s="10"/>
      <c r="PY127" s="10"/>
      <c r="PZ127" s="10"/>
      <c r="QA127" s="10"/>
      <c r="QB127" s="10"/>
      <c r="QC127" s="10"/>
      <c r="QD127" s="10"/>
      <c r="QE127" s="10"/>
      <c r="QF127" s="10"/>
      <c r="QG127" s="10"/>
      <c r="QH127" s="10"/>
      <c r="QI127" s="10"/>
      <c r="QJ127" s="10"/>
      <c r="QK127" s="10"/>
      <c r="QL127" s="10"/>
      <c r="QM127" s="10"/>
      <c r="QN127" s="10"/>
      <c r="QO127" s="10"/>
      <c r="QP127" s="10"/>
      <c r="QQ127" s="10"/>
      <c r="QR127" s="10"/>
      <c r="QS127" s="10"/>
      <c r="QT127" s="10"/>
      <c r="QU127" s="10"/>
      <c r="QV127" s="10"/>
      <c r="QW127" s="10"/>
      <c r="QX127" s="10"/>
      <c r="QY127" s="10"/>
      <c r="QZ127" s="10"/>
      <c r="RA127" s="10"/>
      <c r="RB127" s="10"/>
      <c r="RC127" s="10"/>
      <c r="RD127" s="10"/>
      <c r="RE127" s="10"/>
      <c r="RF127" s="10"/>
      <c r="RG127" s="10"/>
      <c r="RH127" s="10"/>
      <c r="RI127" s="10"/>
      <c r="RJ127" s="10"/>
      <c r="RK127" s="10"/>
      <c r="RL127" s="10"/>
      <c r="RM127" s="10"/>
      <c r="RN127" s="10"/>
      <c r="RO127" s="10"/>
      <c r="RP127" s="10"/>
      <c r="RQ127" s="10"/>
      <c r="RR127" s="10"/>
      <c r="RS127" s="10"/>
      <c r="RT127" s="10"/>
      <c r="RU127" s="10"/>
      <c r="RV127" s="10"/>
      <c r="RW127" s="10"/>
      <c r="RX127" s="10"/>
      <c r="RY127" s="10"/>
      <c r="RZ127" s="10"/>
      <c r="SA127" s="10"/>
      <c r="SB127" s="10"/>
      <c r="SC127" s="10"/>
      <c r="SD127" s="10"/>
      <c r="SE127" s="10"/>
      <c r="SF127" s="10"/>
      <c r="SG127" s="10"/>
      <c r="SH127" s="10"/>
      <c r="SI127" s="10"/>
      <c r="SJ127" s="10"/>
      <c r="SK127" s="10"/>
      <c r="SL127" s="10"/>
      <c r="SM127" s="10"/>
      <c r="SN127" s="10"/>
      <c r="SO127" s="10"/>
      <c r="SP127" s="10"/>
      <c r="SQ127" s="10"/>
      <c r="SR127" s="10"/>
      <c r="SS127" s="10"/>
      <c r="ST127" s="10"/>
      <c r="SU127" s="10"/>
      <c r="SV127" s="10"/>
      <c r="SW127" s="10"/>
      <c r="SX127" s="10"/>
      <c r="SY127" s="10"/>
      <c r="SZ127" s="10"/>
      <c r="TA127" s="10"/>
      <c r="TB127" s="10"/>
      <c r="TC127" s="10"/>
      <c r="TD127" s="10"/>
      <c r="TE127" s="10"/>
      <c r="TF127" s="10"/>
      <c r="TG127" s="10"/>
      <c r="TH127" s="10"/>
      <c r="TI127" s="10"/>
      <c r="TJ127" s="10"/>
      <c r="TK127" s="10"/>
      <c r="TL127" s="10"/>
      <c r="TM127" s="10"/>
      <c r="TN127" s="10"/>
      <c r="TO127" s="10"/>
      <c r="TP127" s="10"/>
      <c r="TQ127" s="10"/>
      <c r="TR127" s="10"/>
      <c r="TS127" s="10"/>
      <c r="TT127" s="10"/>
      <c r="TU127" s="10"/>
      <c r="TV127" s="10"/>
      <c r="TW127" s="10"/>
      <c r="TX127" s="10"/>
      <c r="TY127" s="10"/>
      <c r="TZ127" s="10"/>
      <c r="UA127" s="10"/>
      <c r="UB127" s="10"/>
      <c r="UC127" s="10"/>
      <c r="UD127" s="10"/>
      <c r="UE127" s="10"/>
      <c r="UF127" s="10"/>
      <c r="UG127" s="10"/>
      <c r="UH127" s="10"/>
      <c r="UI127" s="10"/>
      <c r="UJ127" s="10"/>
      <c r="UK127" s="10"/>
      <c r="UL127" s="10"/>
      <c r="UM127" s="10"/>
      <c r="UN127" s="10"/>
      <c r="UO127" s="10"/>
      <c r="UP127" s="10"/>
      <c r="UQ127" s="10"/>
      <c r="UR127" s="10"/>
      <c r="US127" s="10"/>
      <c r="UT127" s="10"/>
      <c r="UU127" s="10"/>
      <c r="UV127" s="10"/>
      <c r="UW127" s="10"/>
      <c r="UX127" s="10"/>
      <c r="UY127" s="10"/>
      <c r="UZ127" s="10"/>
      <c r="VA127" s="10"/>
      <c r="VB127" s="10"/>
      <c r="VC127" s="10"/>
      <c r="VD127" s="10"/>
      <c r="VE127" s="10"/>
      <c r="VF127" s="10"/>
      <c r="VG127" s="10"/>
      <c r="VH127" s="10"/>
      <c r="VI127" s="10"/>
      <c r="VJ127" s="10"/>
      <c r="VK127" s="10"/>
      <c r="VL127" s="10"/>
      <c r="VM127" s="10"/>
      <c r="VN127" s="10"/>
      <c r="VO127" s="10"/>
      <c r="VP127" s="10"/>
      <c r="VQ127" s="10"/>
      <c r="VR127" s="10"/>
      <c r="VS127" s="10"/>
      <c r="VT127" s="10"/>
      <c r="VU127" s="10"/>
      <c r="VV127" s="10"/>
      <c r="VW127" s="10"/>
      <c r="VX127" s="10"/>
      <c r="VY127" s="10"/>
      <c r="VZ127" s="10"/>
      <c r="WA127" s="10"/>
      <c r="WB127" s="10"/>
      <c r="WC127" s="10"/>
      <c r="WD127" s="10"/>
      <c r="WE127" s="10"/>
      <c r="WF127" s="10"/>
      <c r="WG127" s="10"/>
      <c r="WH127" s="10"/>
      <c r="WI127" s="10"/>
      <c r="WJ127" s="10"/>
      <c r="WK127" s="10"/>
      <c r="WL127" s="10"/>
      <c r="WM127" s="10"/>
      <c r="WN127" s="10"/>
      <c r="WO127" s="10"/>
      <c r="WP127" s="10"/>
      <c r="WQ127" s="10"/>
      <c r="WR127" s="10"/>
      <c r="WS127" s="10"/>
      <c r="WT127" s="10"/>
      <c r="WU127" s="10"/>
      <c r="WV127" s="10"/>
      <c r="WW127" s="10"/>
      <c r="WX127" s="10"/>
      <c r="WY127" s="10"/>
      <c r="WZ127" s="10"/>
      <c r="XA127" s="10"/>
      <c r="XB127" s="10"/>
      <c r="XC127" s="10"/>
      <c r="XD127" s="10"/>
      <c r="XE127" s="10"/>
      <c r="XF127" s="10"/>
      <c r="XG127" s="10"/>
      <c r="XH127" s="10"/>
      <c r="XI127" s="10"/>
      <c r="XJ127" s="10"/>
      <c r="XK127" s="10"/>
      <c r="XL127" s="10"/>
      <c r="XM127" s="10"/>
      <c r="XN127" s="10"/>
      <c r="XO127" s="10"/>
      <c r="XP127" s="10"/>
      <c r="XQ127" s="10"/>
      <c r="XR127" s="10"/>
      <c r="XS127" s="10"/>
      <c r="XT127" s="10"/>
      <c r="XU127" s="10"/>
      <c r="XV127" s="10"/>
      <c r="XW127" s="10"/>
      <c r="XX127" s="10"/>
      <c r="XY127" s="10"/>
      <c r="XZ127" s="10"/>
      <c r="YA127" s="10"/>
      <c r="YB127" s="10"/>
      <c r="YC127" s="10"/>
      <c r="YD127" s="10"/>
      <c r="YE127" s="10"/>
      <c r="YF127" s="10"/>
      <c r="YG127" s="10"/>
      <c r="YH127" s="10"/>
      <c r="YI127" s="10"/>
      <c r="YJ127" s="10"/>
      <c r="YK127" s="10"/>
      <c r="YL127" s="10"/>
      <c r="YM127" s="10"/>
      <c r="YN127" s="10"/>
      <c r="YO127" s="10"/>
      <c r="YP127" s="10"/>
      <c r="YQ127" s="10"/>
      <c r="YR127" s="10"/>
      <c r="YS127" s="10"/>
      <c r="YT127" s="10"/>
      <c r="YU127" s="10"/>
      <c r="YV127" s="10"/>
      <c r="YW127" s="10"/>
      <c r="YX127" s="10"/>
      <c r="YY127" s="10"/>
      <c r="YZ127" s="10"/>
      <c r="ZA127" s="10"/>
      <c r="ZB127" s="10"/>
      <c r="ZC127" s="10"/>
      <c r="ZD127" s="10"/>
      <c r="ZE127" s="10"/>
      <c r="ZF127" s="10"/>
      <c r="ZG127" s="10"/>
      <c r="ZH127" s="10"/>
      <c r="ZI127" s="10"/>
      <c r="ZJ127" s="10"/>
      <c r="ZK127" s="10"/>
      <c r="ZL127" s="10"/>
      <c r="ZM127" s="10"/>
      <c r="ZN127" s="10"/>
      <c r="ZO127" s="10"/>
      <c r="ZP127" s="10"/>
      <c r="ZQ127" s="10"/>
      <c r="ZR127" s="10"/>
      <c r="ZS127" s="10"/>
      <c r="ZT127" s="10"/>
      <c r="ZU127" s="10"/>
      <c r="ZV127" s="10"/>
      <c r="ZW127" s="10"/>
      <c r="ZX127" s="10"/>
      <c r="ZY127" s="10"/>
      <c r="ZZ127" s="10"/>
      <c r="AAA127" s="10"/>
      <c r="AAB127" s="10"/>
      <c r="AAC127" s="10"/>
      <c r="AAD127" s="10"/>
      <c r="AAE127" s="10"/>
      <c r="AAF127" s="10"/>
      <c r="AAG127" s="10"/>
      <c r="AAH127" s="10"/>
      <c r="AAI127" s="10"/>
      <c r="AAJ127" s="10"/>
      <c r="AAK127" s="10"/>
      <c r="AAL127" s="10"/>
      <c r="AAM127" s="10"/>
      <c r="AAN127" s="10"/>
      <c r="AAO127" s="10"/>
      <c r="AAP127" s="10"/>
      <c r="AAQ127" s="10"/>
      <c r="AAR127" s="10"/>
      <c r="AAS127" s="10"/>
      <c r="AAT127" s="10"/>
      <c r="AAU127" s="10"/>
      <c r="AAV127" s="10"/>
      <c r="AAW127" s="10"/>
      <c r="AAX127" s="10"/>
      <c r="AAY127" s="10"/>
      <c r="AAZ127" s="10"/>
      <c r="ABA127" s="10"/>
      <c r="ABB127" s="10"/>
      <c r="ABC127" s="10"/>
      <c r="ABD127" s="10"/>
      <c r="ABE127" s="10"/>
      <c r="ABF127" s="10"/>
      <c r="ABG127" s="10"/>
      <c r="ABH127" s="10"/>
      <c r="ABI127" s="10"/>
      <c r="ABJ127" s="10"/>
      <c r="ABK127" s="10"/>
      <c r="ABL127" s="10"/>
      <c r="ABM127" s="10"/>
      <c r="ABN127" s="10"/>
      <c r="ABO127" s="10"/>
      <c r="ABP127" s="10"/>
      <c r="ABQ127" s="10"/>
      <c r="ABR127" s="10"/>
      <c r="ABS127" s="10"/>
      <c r="ABT127" s="10"/>
      <c r="ABU127" s="10"/>
      <c r="ABV127" s="10"/>
      <c r="ABW127" s="10"/>
      <c r="ABX127" s="10"/>
      <c r="ABY127" s="10"/>
      <c r="ABZ127" s="10"/>
      <c r="ACA127" s="10"/>
      <c r="ACB127" s="10"/>
      <c r="ACC127" s="10"/>
      <c r="ACD127" s="10"/>
      <c r="ACE127" s="10"/>
      <c r="ACF127" s="10"/>
      <c r="ACG127" s="10"/>
      <c r="ACH127" s="10"/>
      <c r="ACI127" s="10"/>
      <c r="ACJ127" s="10"/>
      <c r="ACK127" s="10"/>
      <c r="ACL127" s="10"/>
      <c r="ACM127" s="10"/>
      <c r="ACN127" s="10"/>
      <c r="ACO127" s="10"/>
      <c r="ACP127" s="10"/>
      <c r="ACQ127" s="10"/>
      <c r="ACR127" s="10"/>
      <c r="ACS127" s="10"/>
      <c r="ACT127" s="10"/>
      <c r="ACU127" s="10"/>
      <c r="ACV127" s="10"/>
      <c r="ACW127" s="10"/>
      <c r="ACX127" s="10"/>
      <c r="ACY127" s="10"/>
      <c r="ACZ127" s="10"/>
      <c r="ADA127" s="10"/>
      <c r="ADB127" s="10"/>
      <c r="ADC127" s="10"/>
      <c r="ADD127" s="10"/>
      <c r="ADE127" s="10"/>
      <c r="ADF127" s="10"/>
      <c r="ADG127" s="10"/>
      <c r="ADH127" s="10"/>
      <c r="ADI127" s="10"/>
      <c r="ADJ127" s="10"/>
      <c r="ADK127" s="10"/>
      <c r="ADL127" s="10"/>
      <c r="ADM127" s="10"/>
      <c r="ADN127" s="10"/>
      <c r="ADO127" s="10"/>
      <c r="ADP127" s="10"/>
      <c r="ADQ127" s="10"/>
      <c r="ADR127" s="10"/>
      <c r="ADS127" s="10"/>
      <c r="ADT127" s="10"/>
      <c r="ADU127" s="10"/>
      <c r="ADV127" s="10"/>
      <c r="ADW127" s="10"/>
      <c r="ADX127" s="10"/>
      <c r="ADY127" s="10"/>
      <c r="ADZ127" s="10"/>
      <c r="AEA127" s="10"/>
      <c r="AEB127" s="10"/>
      <c r="AEC127" s="10"/>
      <c r="AED127" s="10"/>
    </row>
    <row r="128" spans="1:810" s="88" customFormat="1" ht="28.8" x14ac:dyDescent="0.3">
      <c r="A128" s="49"/>
      <c r="B128" s="51">
        <v>3</v>
      </c>
      <c r="C128" s="78" t="s">
        <v>400</v>
      </c>
      <c r="D128" s="87" t="s">
        <v>84</v>
      </c>
      <c r="E128" s="79" t="s">
        <v>58</v>
      </c>
      <c r="F128" s="87" t="s">
        <v>401</v>
      </c>
      <c r="G128" s="79">
        <v>53</v>
      </c>
      <c r="H128" s="80">
        <v>52000000</v>
      </c>
      <c r="I128" s="79">
        <v>1</v>
      </c>
      <c r="J128" s="79" t="s">
        <v>32</v>
      </c>
      <c r="K128" s="79" t="s">
        <v>49</v>
      </c>
      <c r="L128" s="105">
        <v>212</v>
      </c>
      <c r="M128" s="82">
        <v>1987</v>
      </c>
      <c r="N128" s="83">
        <v>31861</v>
      </c>
      <c r="O128" s="80" t="s">
        <v>329</v>
      </c>
      <c r="P128" s="84"/>
      <c r="Q128" s="84"/>
      <c r="R128" s="85" t="s">
        <v>302</v>
      </c>
      <c r="S128" s="86"/>
      <c r="T128" s="45" t="s">
        <v>166</v>
      </c>
      <c r="U128" s="46" t="str">
        <f t="shared" si="1"/>
        <v>Coal</v>
      </c>
      <c r="V128" s="45"/>
      <c r="W128" s="45"/>
      <c r="X128" s="45"/>
      <c r="Y128" s="45"/>
      <c r="Z128" s="45"/>
      <c r="AA128" s="45"/>
      <c r="AB128" s="45"/>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c r="NZ128" s="10"/>
      <c r="OA128" s="10"/>
      <c r="OB128" s="10"/>
      <c r="OC128" s="10"/>
      <c r="OD128" s="10"/>
      <c r="OE128" s="10"/>
      <c r="OF128" s="10"/>
      <c r="OG128" s="10"/>
      <c r="OH128" s="10"/>
      <c r="OI128" s="10"/>
      <c r="OJ128" s="10"/>
      <c r="OK128" s="10"/>
      <c r="OL128" s="10"/>
      <c r="OM128" s="10"/>
      <c r="ON128" s="10"/>
      <c r="OO128" s="10"/>
      <c r="OP128" s="10"/>
      <c r="OQ128" s="10"/>
      <c r="OR128" s="10"/>
      <c r="OS128" s="10"/>
      <c r="OT128" s="10"/>
      <c r="OU128" s="10"/>
      <c r="OV128" s="10"/>
      <c r="OW128" s="10"/>
      <c r="OX128" s="10"/>
      <c r="OY128" s="10"/>
      <c r="OZ128" s="10"/>
      <c r="PA128" s="10"/>
      <c r="PB128" s="10"/>
      <c r="PC128" s="10"/>
      <c r="PD128" s="10"/>
      <c r="PE128" s="10"/>
      <c r="PF128" s="10"/>
      <c r="PG128" s="10"/>
      <c r="PH128" s="10"/>
      <c r="PI128" s="10"/>
      <c r="PJ128" s="10"/>
      <c r="PK128" s="10"/>
      <c r="PL128" s="10"/>
      <c r="PM128" s="10"/>
      <c r="PN128" s="10"/>
      <c r="PO128" s="10"/>
      <c r="PP128" s="10"/>
      <c r="PQ128" s="10"/>
      <c r="PR128" s="10"/>
      <c r="PS128" s="10"/>
      <c r="PT128" s="10"/>
      <c r="PU128" s="10"/>
      <c r="PV128" s="10"/>
      <c r="PW128" s="10"/>
      <c r="PX128" s="10"/>
      <c r="PY128" s="10"/>
      <c r="PZ128" s="10"/>
      <c r="QA128" s="10"/>
      <c r="QB128" s="10"/>
      <c r="QC128" s="10"/>
      <c r="QD128" s="10"/>
      <c r="QE128" s="10"/>
      <c r="QF128" s="10"/>
      <c r="QG128" s="10"/>
      <c r="QH128" s="10"/>
      <c r="QI128" s="10"/>
      <c r="QJ128" s="10"/>
      <c r="QK128" s="10"/>
      <c r="QL128" s="10"/>
      <c r="QM128" s="10"/>
      <c r="QN128" s="10"/>
      <c r="QO128" s="10"/>
      <c r="QP128" s="10"/>
      <c r="QQ128" s="10"/>
      <c r="QR128" s="10"/>
      <c r="QS128" s="10"/>
      <c r="QT128" s="10"/>
      <c r="QU128" s="10"/>
      <c r="QV128" s="10"/>
      <c r="QW128" s="10"/>
      <c r="QX128" s="10"/>
      <c r="QY128" s="10"/>
      <c r="QZ128" s="10"/>
      <c r="RA128" s="10"/>
      <c r="RB128" s="10"/>
      <c r="RC128" s="10"/>
      <c r="RD128" s="10"/>
      <c r="RE128" s="10"/>
      <c r="RF128" s="10"/>
      <c r="RG128" s="10"/>
      <c r="RH128" s="10"/>
      <c r="RI128" s="10"/>
      <c r="RJ128" s="10"/>
      <c r="RK128" s="10"/>
      <c r="RL128" s="10"/>
      <c r="RM128" s="10"/>
      <c r="RN128" s="10"/>
      <c r="RO128" s="10"/>
      <c r="RP128" s="10"/>
      <c r="RQ128" s="10"/>
      <c r="RR128" s="10"/>
      <c r="RS128" s="10"/>
      <c r="RT128" s="10"/>
      <c r="RU128" s="10"/>
      <c r="RV128" s="10"/>
      <c r="RW128" s="10"/>
      <c r="RX128" s="10"/>
      <c r="RY128" s="10"/>
      <c r="RZ128" s="10"/>
      <c r="SA128" s="10"/>
      <c r="SB128" s="10"/>
      <c r="SC128" s="10"/>
      <c r="SD128" s="10"/>
      <c r="SE128" s="10"/>
      <c r="SF128" s="10"/>
      <c r="SG128" s="10"/>
      <c r="SH128" s="10"/>
      <c r="SI128" s="10"/>
      <c r="SJ128" s="10"/>
      <c r="SK128" s="10"/>
      <c r="SL128" s="10"/>
      <c r="SM128" s="10"/>
      <c r="SN128" s="10"/>
      <c r="SO128" s="10"/>
      <c r="SP128" s="10"/>
      <c r="SQ128" s="10"/>
      <c r="SR128" s="10"/>
      <c r="SS128" s="10"/>
      <c r="ST128" s="10"/>
      <c r="SU128" s="10"/>
      <c r="SV128" s="10"/>
      <c r="SW128" s="10"/>
      <c r="SX128" s="10"/>
      <c r="SY128" s="10"/>
      <c r="SZ128" s="10"/>
      <c r="TA128" s="10"/>
      <c r="TB128" s="10"/>
      <c r="TC128" s="10"/>
      <c r="TD128" s="10"/>
      <c r="TE128" s="10"/>
      <c r="TF128" s="10"/>
      <c r="TG128" s="10"/>
      <c r="TH128" s="10"/>
      <c r="TI128" s="10"/>
      <c r="TJ128" s="10"/>
      <c r="TK128" s="10"/>
      <c r="TL128" s="10"/>
      <c r="TM128" s="10"/>
      <c r="TN128" s="10"/>
      <c r="TO128" s="10"/>
      <c r="TP128" s="10"/>
      <c r="TQ128" s="10"/>
      <c r="TR128" s="10"/>
      <c r="TS128" s="10"/>
      <c r="TT128" s="10"/>
      <c r="TU128" s="10"/>
      <c r="TV128" s="10"/>
      <c r="TW128" s="10"/>
      <c r="TX128" s="10"/>
      <c r="TY128" s="10"/>
      <c r="TZ128" s="10"/>
      <c r="UA128" s="10"/>
      <c r="UB128" s="10"/>
      <c r="UC128" s="10"/>
      <c r="UD128" s="10"/>
      <c r="UE128" s="10"/>
      <c r="UF128" s="10"/>
      <c r="UG128" s="10"/>
      <c r="UH128" s="10"/>
      <c r="UI128" s="10"/>
      <c r="UJ128" s="10"/>
      <c r="UK128" s="10"/>
      <c r="UL128" s="10"/>
      <c r="UM128" s="10"/>
      <c r="UN128" s="10"/>
      <c r="UO128" s="10"/>
      <c r="UP128" s="10"/>
      <c r="UQ128" s="10"/>
      <c r="UR128" s="10"/>
      <c r="US128" s="10"/>
      <c r="UT128" s="10"/>
      <c r="UU128" s="10"/>
      <c r="UV128" s="10"/>
      <c r="UW128" s="10"/>
      <c r="UX128" s="10"/>
      <c r="UY128" s="10"/>
      <c r="UZ128" s="10"/>
      <c r="VA128" s="10"/>
      <c r="VB128" s="10"/>
      <c r="VC128" s="10"/>
      <c r="VD128" s="10"/>
      <c r="VE128" s="10"/>
      <c r="VF128" s="10"/>
      <c r="VG128" s="10"/>
      <c r="VH128" s="10"/>
      <c r="VI128" s="10"/>
      <c r="VJ128" s="10"/>
      <c r="VK128" s="10"/>
      <c r="VL128" s="10"/>
      <c r="VM128" s="10"/>
      <c r="VN128" s="10"/>
      <c r="VO128" s="10"/>
      <c r="VP128" s="10"/>
      <c r="VQ128" s="10"/>
      <c r="VR128" s="10"/>
      <c r="VS128" s="10"/>
      <c r="VT128" s="10"/>
      <c r="VU128" s="10"/>
      <c r="VV128" s="10"/>
      <c r="VW128" s="10"/>
      <c r="VX128" s="10"/>
      <c r="VY128" s="10"/>
      <c r="VZ128" s="10"/>
      <c r="WA128" s="10"/>
      <c r="WB128" s="10"/>
      <c r="WC128" s="10"/>
      <c r="WD128" s="10"/>
      <c r="WE128" s="10"/>
      <c r="WF128" s="10"/>
      <c r="WG128" s="10"/>
      <c r="WH128" s="10"/>
      <c r="WI128" s="10"/>
      <c r="WJ128" s="10"/>
      <c r="WK128" s="10"/>
      <c r="WL128" s="10"/>
      <c r="WM128" s="10"/>
      <c r="WN128" s="10"/>
      <c r="WO128" s="10"/>
      <c r="WP128" s="10"/>
      <c r="WQ128" s="10"/>
      <c r="WR128" s="10"/>
      <c r="WS128" s="10"/>
      <c r="WT128" s="10"/>
      <c r="WU128" s="10"/>
      <c r="WV128" s="10"/>
      <c r="WW128" s="10"/>
      <c r="WX128" s="10"/>
      <c r="WY128" s="10"/>
      <c r="WZ128" s="10"/>
      <c r="XA128" s="10"/>
      <c r="XB128" s="10"/>
      <c r="XC128" s="10"/>
      <c r="XD128" s="10"/>
      <c r="XE128" s="10"/>
      <c r="XF128" s="10"/>
      <c r="XG128" s="10"/>
      <c r="XH128" s="10"/>
      <c r="XI128" s="10"/>
      <c r="XJ128" s="10"/>
      <c r="XK128" s="10"/>
      <c r="XL128" s="10"/>
      <c r="XM128" s="10"/>
      <c r="XN128" s="10"/>
      <c r="XO128" s="10"/>
      <c r="XP128" s="10"/>
      <c r="XQ128" s="10"/>
      <c r="XR128" s="10"/>
      <c r="XS128" s="10"/>
      <c r="XT128" s="10"/>
      <c r="XU128" s="10"/>
      <c r="XV128" s="10"/>
      <c r="XW128" s="10"/>
      <c r="XX128" s="10"/>
      <c r="XY128" s="10"/>
      <c r="XZ128" s="10"/>
      <c r="YA128" s="10"/>
      <c r="YB128" s="10"/>
      <c r="YC128" s="10"/>
      <c r="YD128" s="10"/>
      <c r="YE128" s="10"/>
      <c r="YF128" s="10"/>
      <c r="YG128" s="10"/>
      <c r="YH128" s="10"/>
      <c r="YI128" s="10"/>
      <c r="YJ128" s="10"/>
      <c r="YK128" s="10"/>
      <c r="YL128" s="10"/>
      <c r="YM128" s="10"/>
      <c r="YN128" s="10"/>
      <c r="YO128" s="10"/>
      <c r="YP128" s="10"/>
      <c r="YQ128" s="10"/>
      <c r="YR128" s="10"/>
      <c r="YS128" s="10"/>
      <c r="YT128" s="10"/>
      <c r="YU128" s="10"/>
      <c r="YV128" s="10"/>
      <c r="YW128" s="10"/>
      <c r="YX128" s="10"/>
      <c r="YY128" s="10"/>
      <c r="YZ128" s="10"/>
      <c r="ZA128" s="10"/>
      <c r="ZB128" s="10"/>
      <c r="ZC128" s="10"/>
      <c r="ZD128" s="10"/>
      <c r="ZE128" s="10"/>
      <c r="ZF128" s="10"/>
      <c r="ZG128" s="10"/>
      <c r="ZH128" s="10"/>
      <c r="ZI128" s="10"/>
      <c r="ZJ128" s="10"/>
      <c r="ZK128" s="10"/>
      <c r="ZL128" s="10"/>
      <c r="ZM128" s="10"/>
      <c r="ZN128" s="10"/>
      <c r="ZO128" s="10"/>
      <c r="ZP128" s="10"/>
      <c r="ZQ128" s="10"/>
      <c r="ZR128" s="10"/>
      <c r="ZS128" s="10"/>
      <c r="ZT128" s="10"/>
      <c r="ZU128" s="10"/>
      <c r="ZV128" s="10"/>
      <c r="ZW128" s="10"/>
      <c r="ZX128" s="10"/>
      <c r="ZY128" s="10"/>
      <c r="ZZ128" s="10"/>
      <c r="AAA128" s="10"/>
      <c r="AAB128" s="10"/>
      <c r="AAC128" s="10"/>
      <c r="AAD128" s="10"/>
      <c r="AAE128" s="10"/>
      <c r="AAF128" s="10"/>
      <c r="AAG128" s="10"/>
      <c r="AAH128" s="10"/>
      <c r="AAI128" s="10"/>
      <c r="AAJ128" s="10"/>
      <c r="AAK128" s="10"/>
      <c r="AAL128" s="10"/>
      <c r="AAM128" s="10"/>
      <c r="AAN128" s="10"/>
      <c r="AAO128" s="10"/>
      <c r="AAP128" s="10"/>
      <c r="AAQ128" s="10"/>
      <c r="AAR128" s="10"/>
      <c r="AAS128" s="10"/>
      <c r="AAT128" s="10"/>
      <c r="AAU128" s="10"/>
      <c r="AAV128" s="10"/>
      <c r="AAW128" s="10"/>
      <c r="AAX128" s="10"/>
      <c r="AAY128" s="10"/>
      <c r="AAZ128" s="10"/>
      <c r="ABA128" s="10"/>
      <c r="ABB128" s="10"/>
      <c r="ABC128" s="10"/>
      <c r="ABD128" s="10"/>
      <c r="ABE128" s="10"/>
      <c r="ABF128" s="10"/>
      <c r="ABG128" s="10"/>
      <c r="ABH128" s="10"/>
      <c r="ABI128" s="10"/>
      <c r="ABJ128" s="10"/>
      <c r="ABK128" s="10"/>
      <c r="ABL128" s="10"/>
      <c r="ABM128" s="10"/>
      <c r="ABN128" s="10"/>
      <c r="ABO128" s="10"/>
      <c r="ABP128" s="10"/>
      <c r="ABQ128" s="10"/>
      <c r="ABR128" s="10"/>
      <c r="ABS128" s="10"/>
      <c r="ABT128" s="10"/>
      <c r="ABU128" s="10"/>
      <c r="ABV128" s="10"/>
      <c r="ABW128" s="10"/>
      <c r="ABX128" s="10"/>
      <c r="ABY128" s="10"/>
      <c r="ABZ128" s="10"/>
      <c r="ACA128" s="10"/>
      <c r="ACB128" s="10"/>
      <c r="ACC128" s="10"/>
      <c r="ACD128" s="10"/>
      <c r="ACE128" s="10"/>
      <c r="ACF128" s="10"/>
      <c r="ACG128" s="10"/>
      <c r="ACH128" s="10"/>
      <c r="ACI128" s="10"/>
      <c r="ACJ128" s="10"/>
      <c r="ACK128" s="10"/>
      <c r="ACL128" s="10"/>
      <c r="ACM128" s="10"/>
      <c r="ACN128" s="10"/>
      <c r="ACO128" s="10"/>
      <c r="ACP128" s="10"/>
      <c r="ACQ128" s="10"/>
      <c r="ACR128" s="10"/>
      <c r="ACS128" s="10"/>
      <c r="ACT128" s="10"/>
      <c r="ACU128" s="10"/>
      <c r="ACV128" s="10"/>
      <c r="ACW128" s="10"/>
      <c r="ACX128" s="10"/>
      <c r="ACY128" s="10"/>
      <c r="ACZ128" s="10"/>
      <c r="ADA128" s="10"/>
      <c r="ADB128" s="10"/>
      <c r="ADC128" s="10"/>
      <c r="ADD128" s="10"/>
      <c r="ADE128" s="10"/>
      <c r="ADF128" s="10"/>
      <c r="ADG128" s="10"/>
      <c r="ADH128" s="10"/>
      <c r="ADI128" s="10"/>
      <c r="ADJ128" s="10"/>
      <c r="ADK128" s="10"/>
      <c r="ADL128" s="10"/>
      <c r="ADM128" s="10"/>
      <c r="ADN128" s="10"/>
      <c r="ADO128" s="10"/>
      <c r="ADP128" s="10"/>
      <c r="ADQ128" s="10"/>
      <c r="ADR128" s="10"/>
      <c r="ADS128" s="10"/>
      <c r="ADT128" s="10"/>
      <c r="ADU128" s="10"/>
      <c r="ADV128" s="10"/>
      <c r="ADW128" s="10"/>
      <c r="ADX128" s="10"/>
      <c r="ADY128" s="10"/>
      <c r="ADZ128" s="10"/>
      <c r="AEA128" s="10"/>
      <c r="AEB128" s="10"/>
      <c r="AEC128" s="10"/>
      <c r="AED128" s="10"/>
    </row>
    <row r="129" spans="1:810" s="88" customFormat="1" x14ac:dyDescent="0.3">
      <c r="A129" s="49"/>
      <c r="B129" s="51">
        <v>3</v>
      </c>
      <c r="C129" s="78" t="s">
        <v>402</v>
      </c>
      <c r="D129" s="87" t="s">
        <v>57</v>
      </c>
      <c r="E129" s="79" t="s">
        <v>58</v>
      </c>
      <c r="F129" s="79" t="s">
        <v>204</v>
      </c>
      <c r="G129" s="79">
        <v>31</v>
      </c>
      <c r="H129" s="80"/>
      <c r="I129" s="79">
        <v>1</v>
      </c>
      <c r="J129" s="79" t="s">
        <v>32</v>
      </c>
      <c r="K129" s="79" t="s">
        <v>33</v>
      </c>
      <c r="L129" s="105">
        <v>194</v>
      </c>
      <c r="M129" s="82">
        <v>1987</v>
      </c>
      <c r="N129" s="83">
        <v>31857</v>
      </c>
      <c r="O129" s="80">
        <v>2230</v>
      </c>
      <c r="P129" s="84"/>
      <c r="Q129" s="84"/>
      <c r="R129" s="85" t="s">
        <v>302</v>
      </c>
      <c r="S129" s="86"/>
      <c r="T129" s="45"/>
      <c r="U129" s="46" t="str">
        <f t="shared" si="1"/>
        <v>Fe</v>
      </c>
      <c r="V129" s="45"/>
      <c r="W129" s="45"/>
      <c r="X129" s="45"/>
      <c r="Y129" s="45"/>
      <c r="Z129" s="45"/>
      <c r="AA129" s="45"/>
      <c r="AB129" s="45"/>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c r="LH129" s="10"/>
      <c r="LI129" s="10"/>
      <c r="LJ129" s="10"/>
      <c r="LK129" s="10"/>
      <c r="LL129" s="10"/>
      <c r="LM129" s="10"/>
      <c r="LN129" s="10"/>
      <c r="LO129" s="10"/>
      <c r="LP129" s="10"/>
      <c r="LQ129" s="10"/>
      <c r="LR129" s="10"/>
      <c r="LS129" s="10"/>
      <c r="LT129" s="10"/>
      <c r="LU129" s="10"/>
      <c r="LV129" s="10"/>
      <c r="LW129" s="10"/>
      <c r="LX129" s="10"/>
      <c r="LY129" s="10"/>
      <c r="LZ129" s="10"/>
      <c r="MA129" s="10"/>
      <c r="MB129" s="10"/>
      <c r="MC129" s="10"/>
      <c r="MD129" s="10"/>
      <c r="ME129" s="10"/>
      <c r="MF129" s="10"/>
      <c r="MG129" s="10"/>
      <c r="MH129" s="10"/>
      <c r="MI129" s="10"/>
      <c r="MJ129" s="10"/>
      <c r="MK129" s="10"/>
      <c r="ML129" s="10"/>
      <c r="MM129" s="10"/>
      <c r="MN129" s="10"/>
      <c r="MO129" s="10"/>
      <c r="MP129" s="10"/>
      <c r="MQ129" s="10"/>
      <c r="MR129" s="10"/>
      <c r="MS129" s="10"/>
      <c r="MT129" s="10"/>
      <c r="MU129" s="10"/>
      <c r="MV129" s="10"/>
      <c r="MW129" s="10"/>
      <c r="MX129" s="10"/>
      <c r="MY129" s="10"/>
      <c r="MZ129" s="10"/>
      <c r="NA129" s="10"/>
      <c r="NB129" s="10"/>
      <c r="NC129" s="10"/>
      <c r="ND129" s="10"/>
      <c r="NE129" s="10"/>
      <c r="NF129" s="10"/>
      <c r="NG129" s="10"/>
      <c r="NH129" s="10"/>
      <c r="NI129" s="10"/>
      <c r="NJ129" s="10"/>
      <c r="NK129" s="10"/>
      <c r="NL129" s="10"/>
      <c r="NM129" s="10"/>
      <c r="NN129" s="10"/>
      <c r="NO129" s="10"/>
      <c r="NP129" s="10"/>
      <c r="NQ129" s="10"/>
      <c r="NR129" s="10"/>
      <c r="NS129" s="10"/>
      <c r="NT129" s="10"/>
      <c r="NU129" s="10"/>
      <c r="NV129" s="10"/>
      <c r="NW129" s="10"/>
      <c r="NX129" s="10"/>
      <c r="NY129" s="10"/>
      <c r="NZ129" s="10"/>
      <c r="OA129" s="10"/>
      <c r="OB129" s="10"/>
      <c r="OC129" s="10"/>
      <c r="OD129" s="10"/>
      <c r="OE129" s="10"/>
      <c r="OF129" s="10"/>
      <c r="OG129" s="10"/>
      <c r="OH129" s="10"/>
      <c r="OI129" s="10"/>
      <c r="OJ129" s="10"/>
      <c r="OK129" s="10"/>
      <c r="OL129" s="10"/>
      <c r="OM129" s="10"/>
      <c r="ON129" s="10"/>
      <c r="OO129" s="10"/>
      <c r="OP129" s="10"/>
      <c r="OQ129" s="10"/>
      <c r="OR129" s="10"/>
      <c r="OS129" s="10"/>
      <c r="OT129" s="10"/>
      <c r="OU129" s="10"/>
      <c r="OV129" s="10"/>
      <c r="OW129" s="10"/>
      <c r="OX129" s="10"/>
      <c r="OY129" s="10"/>
      <c r="OZ129" s="10"/>
      <c r="PA129" s="10"/>
      <c r="PB129" s="10"/>
      <c r="PC129" s="10"/>
      <c r="PD129" s="10"/>
      <c r="PE129" s="10"/>
      <c r="PF129" s="10"/>
      <c r="PG129" s="10"/>
      <c r="PH129" s="10"/>
      <c r="PI129" s="10"/>
      <c r="PJ129" s="10"/>
      <c r="PK129" s="10"/>
      <c r="PL129" s="10"/>
      <c r="PM129" s="10"/>
      <c r="PN129" s="10"/>
      <c r="PO129" s="10"/>
      <c r="PP129" s="10"/>
      <c r="PQ129" s="10"/>
      <c r="PR129" s="10"/>
      <c r="PS129" s="10"/>
      <c r="PT129" s="10"/>
      <c r="PU129" s="10"/>
      <c r="PV129" s="10"/>
      <c r="PW129" s="10"/>
      <c r="PX129" s="10"/>
      <c r="PY129" s="10"/>
      <c r="PZ129" s="10"/>
      <c r="QA129" s="10"/>
      <c r="QB129" s="10"/>
      <c r="QC129" s="10"/>
      <c r="QD129" s="10"/>
      <c r="QE129" s="10"/>
      <c r="QF129" s="10"/>
      <c r="QG129" s="10"/>
      <c r="QH129" s="10"/>
      <c r="QI129" s="10"/>
      <c r="QJ129" s="10"/>
      <c r="QK129" s="10"/>
      <c r="QL129" s="10"/>
      <c r="QM129" s="10"/>
      <c r="QN129" s="10"/>
      <c r="QO129" s="10"/>
      <c r="QP129" s="10"/>
      <c r="QQ129" s="10"/>
      <c r="QR129" s="10"/>
      <c r="QS129" s="10"/>
      <c r="QT129" s="10"/>
      <c r="QU129" s="10"/>
      <c r="QV129" s="10"/>
      <c r="QW129" s="10"/>
      <c r="QX129" s="10"/>
      <c r="QY129" s="10"/>
      <c r="QZ129" s="10"/>
      <c r="RA129" s="10"/>
      <c r="RB129" s="10"/>
      <c r="RC129" s="10"/>
      <c r="RD129" s="10"/>
      <c r="RE129" s="10"/>
      <c r="RF129" s="10"/>
      <c r="RG129" s="10"/>
      <c r="RH129" s="10"/>
      <c r="RI129" s="10"/>
      <c r="RJ129" s="10"/>
      <c r="RK129" s="10"/>
      <c r="RL129" s="10"/>
      <c r="RM129" s="10"/>
      <c r="RN129" s="10"/>
      <c r="RO129" s="10"/>
      <c r="RP129" s="10"/>
      <c r="RQ129" s="10"/>
      <c r="RR129" s="10"/>
      <c r="RS129" s="10"/>
      <c r="RT129" s="10"/>
      <c r="RU129" s="10"/>
      <c r="RV129" s="10"/>
      <c r="RW129" s="10"/>
      <c r="RX129" s="10"/>
      <c r="RY129" s="10"/>
      <c r="RZ129" s="10"/>
      <c r="SA129" s="10"/>
      <c r="SB129" s="10"/>
      <c r="SC129" s="10"/>
      <c r="SD129" s="10"/>
      <c r="SE129" s="10"/>
      <c r="SF129" s="10"/>
      <c r="SG129" s="10"/>
      <c r="SH129" s="10"/>
      <c r="SI129" s="10"/>
      <c r="SJ129" s="10"/>
      <c r="SK129" s="10"/>
      <c r="SL129" s="10"/>
      <c r="SM129" s="10"/>
      <c r="SN129" s="10"/>
      <c r="SO129" s="10"/>
      <c r="SP129" s="10"/>
      <c r="SQ129" s="10"/>
      <c r="SR129" s="10"/>
      <c r="SS129" s="10"/>
      <c r="ST129" s="10"/>
      <c r="SU129" s="10"/>
      <c r="SV129" s="10"/>
      <c r="SW129" s="10"/>
      <c r="SX129" s="10"/>
      <c r="SY129" s="10"/>
      <c r="SZ129" s="10"/>
      <c r="TA129" s="10"/>
      <c r="TB129" s="10"/>
      <c r="TC129" s="10"/>
      <c r="TD129" s="10"/>
      <c r="TE129" s="10"/>
      <c r="TF129" s="10"/>
      <c r="TG129" s="10"/>
      <c r="TH129" s="10"/>
      <c r="TI129" s="10"/>
      <c r="TJ129" s="10"/>
      <c r="TK129" s="10"/>
      <c r="TL129" s="10"/>
      <c r="TM129" s="10"/>
      <c r="TN129" s="10"/>
      <c r="TO129" s="10"/>
      <c r="TP129" s="10"/>
      <c r="TQ129" s="10"/>
      <c r="TR129" s="10"/>
      <c r="TS129" s="10"/>
      <c r="TT129" s="10"/>
      <c r="TU129" s="10"/>
      <c r="TV129" s="10"/>
      <c r="TW129" s="10"/>
      <c r="TX129" s="10"/>
      <c r="TY129" s="10"/>
      <c r="TZ129" s="10"/>
      <c r="UA129" s="10"/>
      <c r="UB129" s="10"/>
      <c r="UC129" s="10"/>
      <c r="UD129" s="10"/>
      <c r="UE129" s="10"/>
      <c r="UF129" s="10"/>
      <c r="UG129" s="10"/>
      <c r="UH129" s="10"/>
      <c r="UI129" s="10"/>
      <c r="UJ129" s="10"/>
      <c r="UK129" s="10"/>
      <c r="UL129" s="10"/>
      <c r="UM129" s="10"/>
      <c r="UN129" s="10"/>
      <c r="UO129" s="10"/>
      <c r="UP129" s="10"/>
      <c r="UQ129" s="10"/>
      <c r="UR129" s="10"/>
      <c r="US129" s="10"/>
      <c r="UT129" s="10"/>
      <c r="UU129" s="10"/>
      <c r="UV129" s="10"/>
      <c r="UW129" s="10"/>
      <c r="UX129" s="10"/>
      <c r="UY129" s="10"/>
      <c r="UZ129" s="10"/>
      <c r="VA129" s="10"/>
      <c r="VB129" s="10"/>
      <c r="VC129" s="10"/>
      <c r="VD129" s="10"/>
      <c r="VE129" s="10"/>
      <c r="VF129" s="10"/>
      <c r="VG129" s="10"/>
      <c r="VH129" s="10"/>
      <c r="VI129" s="10"/>
      <c r="VJ129" s="10"/>
      <c r="VK129" s="10"/>
      <c r="VL129" s="10"/>
      <c r="VM129" s="10"/>
      <c r="VN129" s="10"/>
      <c r="VO129" s="10"/>
      <c r="VP129" s="10"/>
      <c r="VQ129" s="10"/>
      <c r="VR129" s="10"/>
      <c r="VS129" s="10"/>
      <c r="VT129" s="10"/>
      <c r="VU129" s="10"/>
      <c r="VV129" s="10"/>
      <c r="VW129" s="10"/>
      <c r="VX129" s="10"/>
      <c r="VY129" s="10"/>
      <c r="VZ129" s="10"/>
      <c r="WA129" s="10"/>
      <c r="WB129" s="10"/>
      <c r="WC129" s="10"/>
      <c r="WD129" s="10"/>
      <c r="WE129" s="10"/>
      <c r="WF129" s="10"/>
      <c r="WG129" s="10"/>
      <c r="WH129" s="10"/>
      <c r="WI129" s="10"/>
      <c r="WJ129" s="10"/>
      <c r="WK129" s="10"/>
      <c r="WL129" s="10"/>
      <c r="WM129" s="10"/>
      <c r="WN129" s="10"/>
      <c r="WO129" s="10"/>
      <c r="WP129" s="10"/>
      <c r="WQ129" s="10"/>
      <c r="WR129" s="10"/>
      <c r="WS129" s="10"/>
      <c r="WT129" s="10"/>
      <c r="WU129" s="10"/>
      <c r="WV129" s="10"/>
      <c r="WW129" s="10"/>
      <c r="WX129" s="10"/>
      <c r="WY129" s="10"/>
      <c r="WZ129" s="10"/>
      <c r="XA129" s="10"/>
      <c r="XB129" s="10"/>
      <c r="XC129" s="10"/>
      <c r="XD129" s="10"/>
      <c r="XE129" s="10"/>
      <c r="XF129" s="10"/>
      <c r="XG129" s="10"/>
      <c r="XH129" s="10"/>
      <c r="XI129" s="10"/>
      <c r="XJ129" s="10"/>
      <c r="XK129" s="10"/>
      <c r="XL129" s="10"/>
      <c r="XM129" s="10"/>
      <c r="XN129" s="10"/>
      <c r="XO129" s="10"/>
      <c r="XP129" s="10"/>
      <c r="XQ129" s="10"/>
      <c r="XR129" s="10"/>
      <c r="XS129" s="10"/>
      <c r="XT129" s="10"/>
      <c r="XU129" s="10"/>
      <c r="XV129" s="10"/>
      <c r="XW129" s="10"/>
      <c r="XX129" s="10"/>
      <c r="XY129" s="10"/>
      <c r="XZ129" s="10"/>
      <c r="YA129" s="10"/>
      <c r="YB129" s="10"/>
      <c r="YC129" s="10"/>
      <c r="YD129" s="10"/>
      <c r="YE129" s="10"/>
      <c r="YF129" s="10"/>
      <c r="YG129" s="10"/>
      <c r="YH129" s="10"/>
      <c r="YI129" s="10"/>
      <c r="YJ129" s="10"/>
      <c r="YK129" s="10"/>
      <c r="YL129" s="10"/>
      <c r="YM129" s="10"/>
      <c r="YN129" s="10"/>
      <c r="YO129" s="10"/>
      <c r="YP129" s="10"/>
      <c r="YQ129" s="10"/>
      <c r="YR129" s="10"/>
      <c r="YS129" s="10"/>
      <c r="YT129" s="10"/>
      <c r="YU129" s="10"/>
      <c r="YV129" s="10"/>
      <c r="YW129" s="10"/>
      <c r="YX129" s="10"/>
      <c r="YY129" s="10"/>
      <c r="YZ129" s="10"/>
      <c r="ZA129" s="10"/>
      <c r="ZB129" s="10"/>
      <c r="ZC129" s="10"/>
      <c r="ZD129" s="10"/>
      <c r="ZE129" s="10"/>
      <c r="ZF129" s="10"/>
      <c r="ZG129" s="10"/>
      <c r="ZH129" s="10"/>
      <c r="ZI129" s="10"/>
      <c r="ZJ129" s="10"/>
      <c r="ZK129" s="10"/>
      <c r="ZL129" s="10"/>
      <c r="ZM129" s="10"/>
      <c r="ZN129" s="10"/>
      <c r="ZO129" s="10"/>
      <c r="ZP129" s="10"/>
      <c r="ZQ129" s="10"/>
      <c r="ZR129" s="10"/>
      <c r="ZS129" s="10"/>
      <c r="ZT129" s="10"/>
      <c r="ZU129" s="10"/>
      <c r="ZV129" s="10"/>
      <c r="ZW129" s="10"/>
      <c r="ZX129" s="10"/>
      <c r="ZY129" s="10"/>
      <c r="ZZ129" s="10"/>
      <c r="AAA129" s="10"/>
      <c r="AAB129" s="10"/>
      <c r="AAC129" s="10"/>
      <c r="AAD129" s="10"/>
      <c r="AAE129" s="10"/>
      <c r="AAF129" s="10"/>
      <c r="AAG129" s="10"/>
      <c r="AAH129" s="10"/>
      <c r="AAI129" s="10"/>
      <c r="AAJ129" s="10"/>
      <c r="AAK129" s="10"/>
      <c r="AAL129" s="10"/>
      <c r="AAM129" s="10"/>
      <c r="AAN129" s="10"/>
      <c r="AAO129" s="10"/>
      <c r="AAP129" s="10"/>
      <c r="AAQ129" s="10"/>
      <c r="AAR129" s="10"/>
      <c r="AAS129" s="10"/>
      <c r="AAT129" s="10"/>
      <c r="AAU129" s="10"/>
      <c r="AAV129" s="10"/>
      <c r="AAW129" s="10"/>
      <c r="AAX129" s="10"/>
      <c r="AAY129" s="10"/>
      <c r="AAZ129" s="10"/>
      <c r="ABA129" s="10"/>
      <c r="ABB129" s="10"/>
      <c r="ABC129" s="10"/>
      <c r="ABD129" s="10"/>
      <c r="ABE129" s="10"/>
      <c r="ABF129" s="10"/>
      <c r="ABG129" s="10"/>
      <c r="ABH129" s="10"/>
      <c r="ABI129" s="10"/>
      <c r="ABJ129" s="10"/>
      <c r="ABK129" s="10"/>
      <c r="ABL129" s="10"/>
      <c r="ABM129" s="10"/>
      <c r="ABN129" s="10"/>
      <c r="ABO129" s="10"/>
      <c r="ABP129" s="10"/>
      <c r="ABQ129" s="10"/>
      <c r="ABR129" s="10"/>
      <c r="ABS129" s="10"/>
      <c r="ABT129" s="10"/>
      <c r="ABU129" s="10"/>
      <c r="ABV129" s="10"/>
      <c r="ABW129" s="10"/>
      <c r="ABX129" s="10"/>
      <c r="ABY129" s="10"/>
      <c r="ABZ129" s="10"/>
      <c r="ACA129" s="10"/>
      <c r="ACB129" s="10"/>
      <c r="ACC129" s="10"/>
      <c r="ACD129" s="10"/>
      <c r="ACE129" s="10"/>
      <c r="ACF129" s="10"/>
      <c r="ACG129" s="10"/>
      <c r="ACH129" s="10"/>
      <c r="ACI129" s="10"/>
      <c r="ACJ129" s="10"/>
      <c r="ACK129" s="10"/>
      <c r="ACL129" s="10"/>
      <c r="ACM129" s="10"/>
      <c r="ACN129" s="10"/>
      <c r="ACO129" s="10"/>
      <c r="ACP129" s="10"/>
      <c r="ACQ129" s="10"/>
      <c r="ACR129" s="10"/>
      <c r="ACS129" s="10"/>
      <c r="ACT129" s="10"/>
      <c r="ACU129" s="10"/>
      <c r="ACV129" s="10"/>
      <c r="ACW129" s="10"/>
      <c r="ACX129" s="10"/>
      <c r="ACY129" s="10"/>
      <c r="ACZ129" s="10"/>
      <c r="ADA129" s="10"/>
      <c r="ADB129" s="10"/>
      <c r="ADC129" s="10"/>
      <c r="ADD129" s="10"/>
      <c r="ADE129" s="10"/>
      <c r="ADF129" s="10"/>
      <c r="ADG129" s="10"/>
      <c r="ADH129" s="10"/>
      <c r="ADI129" s="10"/>
      <c r="ADJ129" s="10"/>
      <c r="ADK129" s="10"/>
      <c r="ADL129" s="10"/>
      <c r="ADM129" s="10"/>
      <c r="ADN129" s="10"/>
      <c r="ADO129" s="10"/>
      <c r="ADP129" s="10"/>
      <c r="ADQ129" s="10"/>
      <c r="ADR129" s="10"/>
      <c r="ADS129" s="10"/>
      <c r="ADT129" s="10"/>
      <c r="ADU129" s="10"/>
      <c r="ADV129" s="10"/>
      <c r="ADW129" s="10"/>
      <c r="ADX129" s="10"/>
      <c r="ADY129" s="10"/>
      <c r="ADZ129" s="10"/>
      <c r="AEA129" s="10"/>
      <c r="AEB129" s="10"/>
      <c r="AEC129" s="10"/>
      <c r="AED129" s="10"/>
    </row>
    <row r="130" spans="1:810" s="88" customFormat="1" x14ac:dyDescent="0.3">
      <c r="A130" s="50"/>
      <c r="B130" s="51">
        <v>4</v>
      </c>
      <c r="C130" s="78" t="s">
        <v>403</v>
      </c>
      <c r="D130" s="87" t="s">
        <v>63</v>
      </c>
      <c r="E130" s="79" t="s">
        <v>100</v>
      </c>
      <c r="F130" s="79" t="s">
        <v>59</v>
      </c>
      <c r="G130" s="79">
        <v>33</v>
      </c>
      <c r="H130" s="80">
        <v>250000</v>
      </c>
      <c r="I130" s="79">
        <v>3</v>
      </c>
      <c r="J130" s="79" t="s">
        <v>49</v>
      </c>
      <c r="K130" s="79" t="s">
        <v>49</v>
      </c>
      <c r="L130" s="105">
        <v>87</v>
      </c>
      <c r="M130" s="82">
        <v>1987</v>
      </c>
      <c r="N130" s="104">
        <v>1987</v>
      </c>
      <c r="O130" s="80"/>
      <c r="P130" s="84"/>
      <c r="Q130" s="84"/>
      <c r="R130" s="85" t="s">
        <v>302</v>
      </c>
      <c r="S130" s="86" t="s">
        <v>404</v>
      </c>
      <c r="T130" s="45"/>
      <c r="U130" s="46" t="str">
        <f t="shared" si="1"/>
        <v>Au</v>
      </c>
      <c r="V130" s="45">
        <v>150</v>
      </c>
      <c r="W130" s="45"/>
      <c r="X130" s="45">
        <v>0.51</v>
      </c>
      <c r="Y130" s="45">
        <v>0.41603862960909793</v>
      </c>
      <c r="Z130" s="45">
        <v>1986</v>
      </c>
      <c r="AA130" s="45">
        <v>3.5</v>
      </c>
      <c r="AB130" s="45"/>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c r="LH130" s="10"/>
      <c r="LI130" s="10"/>
      <c r="LJ130" s="10"/>
      <c r="LK130" s="10"/>
      <c r="LL130" s="10"/>
      <c r="LM130" s="10"/>
      <c r="LN130" s="10"/>
      <c r="LO130" s="10"/>
      <c r="LP130" s="10"/>
      <c r="LQ130" s="10"/>
      <c r="LR130" s="10"/>
      <c r="LS130" s="10"/>
      <c r="LT130" s="10"/>
      <c r="LU130" s="10"/>
      <c r="LV130" s="10"/>
      <c r="LW130" s="10"/>
      <c r="LX130" s="10"/>
      <c r="LY130" s="10"/>
      <c r="LZ130" s="10"/>
      <c r="MA130" s="10"/>
      <c r="MB130" s="10"/>
      <c r="MC130" s="10"/>
      <c r="MD130" s="10"/>
      <c r="ME130" s="10"/>
      <c r="MF130" s="10"/>
      <c r="MG130" s="10"/>
      <c r="MH130" s="10"/>
      <c r="MI130" s="10"/>
      <c r="MJ130" s="10"/>
      <c r="MK130" s="10"/>
      <c r="ML130" s="10"/>
      <c r="MM130" s="10"/>
      <c r="MN130" s="10"/>
      <c r="MO130" s="10"/>
      <c r="MP130" s="10"/>
      <c r="MQ130" s="10"/>
      <c r="MR130" s="10"/>
      <c r="MS130" s="10"/>
      <c r="MT130" s="10"/>
      <c r="MU130" s="10"/>
      <c r="MV130" s="10"/>
      <c r="MW130" s="10"/>
      <c r="MX130" s="10"/>
      <c r="MY130" s="10"/>
      <c r="MZ130" s="10"/>
      <c r="NA130" s="10"/>
      <c r="NB130" s="10"/>
      <c r="NC130" s="10"/>
      <c r="ND130" s="10"/>
      <c r="NE130" s="10"/>
      <c r="NF130" s="10"/>
      <c r="NG130" s="10"/>
      <c r="NH130" s="10"/>
      <c r="NI130" s="10"/>
      <c r="NJ130" s="10"/>
      <c r="NK130" s="10"/>
      <c r="NL130" s="10"/>
      <c r="NM130" s="10"/>
      <c r="NN130" s="10"/>
      <c r="NO130" s="10"/>
      <c r="NP130" s="10"/>
      <c r="NQ130" s="10"/>
      <c r="NR130" s="10"/>
      <c r="NS130" s="10"/>
      <c r="NT130" s="10"/>
      <c r="NU130" s="10"/>
      <c r="NV130" s="10"/>
      <c r="NW130" s="10"/>
      <c r="NX130" s="10"/>
      <c r="NY130" s="10"/>
      <c r="NZ130" s="10"/>
      <c r="OA130" s="10"/>
      <c r="OB130" s="10"/>
      <c r="OC130" s="10"/>
      <c r="OD130" s="10"/>
      <c r="OE130" s="10"/>
      <c r="OF130" s="10"/>
      <c r="OG130" s="10"/>
      <c r="OH130" s="10"/>
      <c r="OI130" s="10"/>
      <c r="OJ130" s="10"/>
      <c r="OK130" s="10"/>
      <c r="OL130" s="10"/>
      <c r="OM130" s="10"/>
      <c r="ON130" s="10"/>
      <c r="OO130" s="10"/>
      <c r="OP130" s="10"/>
      <c r="OQ130" s="10"/>
      <c r="OR130" s="10"/>
      <c r="OS130" s="10"/>
      <c r="OT130" s="10"/>
      <c r="OU130" s="10"/>
      <c r="OV130" s="10"/>
      <c r="OW130" s="10"/>
      <c r="OX130" s="10"/>
      <c r="OY130" s="10"/>
      <c r="OZ130" s="10"/>
      <c r="PA130" s="10"/>
      <c r="PB130" s="10"/>
      <c r="PC130" s="10"/>
      <c r="PD130" s="10"/>
      <c r="PE130" s="10"/>
      <c r="PF130" s="10"/>
      <c r="PG130" s="10"/>
      <c r="PH130" s="10"/>
      <c r="PI130" s="10"/>
      <c r="PJ130" s="10"/>
      <c r="PK130" s="10"/>
      <c r="PL130" s="10"/>
      <c r="PM130" s="10"/>
      <c r="PN130" s="10"/>
      <c r="PO130" s="10"/>
      <c r="PP130" s="10"/>
      <c r="PQ130" s="10"/>
      <c r="PR130" s="10"/>
      <c r="PS130" s="10"/>
      <c r="PT130" s="10"/>
      <c r="PU130" s="10"/>
      <c r="PV130" s="10"/>
      <c r="PW130" s="10"/>
      <c r="PX130" s="10"/>
      <c r="PY130" s="10"/>
      <c r="PZ130" s="10"/>
      <c r="QA130" s="10"/>
      <c r="QB130" s="10"/>
      <c r="QC130" s="10"/>
      <c r="QD130" s="10"/>
      <c r="QE130" s="10"/>
      <c r="QF130" s="10"/>
      <c r="QG130" s="10"/>
      <c r="QH130" s="10"/>
      <c r="QI130" s="10"/>
      <c r="QJ130" s="10"/>
      <c r="QK130" s="10"/>
      <c r="QL130" s="10"/>
      <c r="QM130" s="10"/>
      <c r="QN130" s="10"/>
      <c r="QO130" s="10"/>
      <c r="QP130" s="10"/>
      <c r="QQ130" s="10"/>
      <c r="QR130" s="10"/>
      <c r="QS130" s="10"/>
      <c r="QT130" s="10"/>
      <c r="QU130" s="10"/>
      <c r="QV130" s="10"/>
      <c r="QW130" s="10"/>
      <c r="QX130" s="10"/>
      <c r="QY130" s="10"/>
      <c r="QZ130" s="10"/>
      <c r="RA130" s="10"/>
      <c r="RB130" s="10"/>
      <c r="RC130" s="10"/>
      <c r="RD130" s="10"/>
      <c r="RE130" s="10"/>
      <c r="RF130" s="10"/>
      <c r="RG130" s="10"/>
      <c r="RH130" s="10"/>
      <c r="RI130" s="10"/>
      <c r="RJ130" s="10"/>
      <c r="RK130" s="10"/>
      <c r="RL130" s="10"/>
      <c r="RM130" s="10"/>
      <c r="RN130" s="10"/>
      <c r="RO130" s="10"/>
      <c r="RP130" s="10"/>
      <c r="RQ130" s="10"/>
      <c r="RR130" s="10"/>
      <c r="RS130" s="10"/>
      <c r="RT130" s="10"/>
      <c r="RU130" s="10"/>
      <c r="RV130" s="10"/>
      <c r="RW130" s="10"/>
      <c r="RX130" s="10"/>
      <c r="RY130" s="10"/>
      <c r="RZ130" s="10"/>
      <c r="SA130" s="10"/>
      <c r="SB130" s="10"/>
      <c r="SC130" s="10"/>
      <c r="SD130" s="10"/>
      <c r="SE130" s="10"/>
      <c r="SF130" s="10"/>
      <c r="SG130" s="10"/>
      <c r="SH130" s="10"/>
      <c r="SI130" s="10"/>
      <c r="SJ130" s="10"/>
      <c r="SK130" s="10"/>
      <c r="SL130" s="10"/>
      <c r="SM130" s="10"/>
      <c r="SN130" s="10"/>
      <c r="SO130" s="10"/>
      <c r="SP130" s="10"/>
      <c r="SQ130" s="10"/>
      <c r="SR130" s="10"/>
      <c r="SS130" s="10"/>
      <c r="ST130" s="10"/>
      <c r="SU130" s="10"/>
      <c r="SV130" s="10"/>
      <c r="SW130" s="10"/>
      <c r="SX130" s="10"/>
      <c r="SY130" s="10"/>
      <c r="SZ130" s="10"/>
      <c r="TA130" s="10"/>
      <c r="TB130" s="10"/>
      <c r="TC130" s="10"/>
      <c r="TD130" s="10"/>
      <c r="TE130" s="10"/>
      <c r="TF130" s="10"/>
      <c r="TG130" s="10"/>
      <c r="TH130" s="10"/>
      <c r="TI130" s="10"/>
      <c r="TJ130" s="10"/>
      <c r="TK130" s="10"/>
      <c r="TL130" s="10"/>
      <c r="TM130" s="10"/>
      <c r="TN130" s="10"/>
      <c r="TO130" s="10"/>
      <c r="TP130" s="10"/>
      <c r="TQ130" s="10"/>
      <c r="TR130" s="10"/>
      <c r="TS130" s="10"/>
      <c r="TT130" s="10"/>
      <c r="TU130" s="10"/>
      <c r="TV130" s="10"/>
      <c r="TW130" s="10"/>
      <c r="TX130" s="10"/>
      <c r="TY130" s="10"/>
      <c r="TZ130" s="10"/>
      <c r="UA130" s="10"/>
      <c r="UB130" s="10"/>
      <c r="UC130" s="10"/>
      <c r="UD130" s="10"/>
      <c r="UE130" s="10"/>
      <c r="UF130" s="10"/>
      <c r="UG130" s="10"/>
      <c r="UH130" s="10"/>
      <c r="UI130" s="10"/>
      <c r="UJ130" s="10"/>
      <c r="UK130" s="10"/>
      <c r="UL130" s="10"/>
      <c r="UM130" s="10"/>
      <c r="UN130" s="10"/>
      <c r="UO130" s="10"/>
      <c r="UP130" s="10"/>
      <c r="UQ130" s="10"/>
      <c r="UR130" s="10"/>
      <c r="US130" s="10"/>
      <c r="UT130" s="10"/>
      <c r="UU130" s="10"/>
      <c r="UV130" s="10"/>
      <c r="UW130" s="10"/>
      <c r="UX130" s="10"/>
      <c r="UY130" s="10"/>
      <c r="UZ130" s="10"/>
      <c r="VA130" s="10"/>
      <c r="VB130" s="10"/>
      <c r="VC130" s="10"/>
      <c r="VD130" s="10"/>
      <c r="VE130" s="10"/>
      <c r="VF130" s="10"/>
      <c r="VG130" s="10"/>
      <c r="VH130" s="10"/>
      <c r="VI130" s="10"/>
      <c r="VJ130" s="10"/>
      <c r="VK130" s="10"/>
      <c r="VL130" s="10"/>
      <c r="VM130" s="10"/>
      <c r="VN130" s="10"/>
      <c r="VO130" s="10"/>
      <c r="VP130" s="10"/>
      <c r="VQ130" s="10"/>
      <c r="VR130" s="10"/>
      <c r="VS130" s="10"/>
      <c r="VT130" s="10"/>
      <c r="VU130" s="10"/>
      <c r="VV130" s="10"/>
      <c r="VW130" s="10"/>
      <c r="VX130" s="10"/>
      <c r="VY130" s="10"/>
      <c r="VZ130" s="10"/>
      <c r="WA130" s="10"/>
      <c r="WB130" s="10"/>
      <c r="WC130" s="10"/>
      <c r="WD130" s="10"/>
      <c r="WE130" s="10"/>
      <c r="WF130" s="10"/>
      <c r="WG130" s="10"/>
      <c r="WH130" s="10"/>
      <c r="WI130" s="10"/>
      <c r="WJ130" s="10"/>
      <c r="WK130" s="10"/>
      <c r="WL130" s="10"/>
      <c r="WM130" s="10"/>
      <c r="WN130" s="10"/>
      <c r="WO130" s="10"/>
      <c r="WP130" s="10"/>
      <c r="WQ130" s="10"/>
      <c r="WR130" s="10"/>
      <c r="WS130" s="10"/>
      <c r="WT130" s="10"/>
      <c r="WU130" s="10"/>
      <c r="WV130" s="10"/>
      <c r="WW130" s="10"/>
      <c r="WX130" s="10"/>
      <c r="WY130" s="10"/>
      <c r="WZ130" s="10"/>
      <c r="XA130" s="10"/>
      <c r="XB130" s="10"/>
      <c r="XC130" s="10"/>
      <c r="XD130" s="10"/>
      <c r="XE130" s="10"/>
      <c r="XF130" s="10"/>
      <c r="XG130" s="10"/>
      <c r="XH130" s="10"/>
      <c r="XI130" s="10"/>
      <c r="XJ130" s="10"/>
      <c r="XK130" s="10"/>
      <c r="XL130" s="10"/>
      <c r="XM130" s="10"/>
      <c r="XN130" s="10"/>
      <c r="XO130" s="10"/>
      <c r="XP130" s="10"/>
      <c r="XQ130" s="10"/>
      <c r="XR130" s="10"/>
      <c r="XS130" s="10"/>
      <c r="XT130" s="10"/>
      <c r="XU130" s="10"/>
      <c r="XV130" s="10"/>
      <c r="XW130" s="10"/>
      <c r="XX130" s="10"/>
      <c r="XY130" s="10"/>
      <c r="XZ130" s="10"/>
      <c r="YA130" s="10"/>
      <c r="YB130" s="10"/>
      <c r="YC130" s="10"/>
      <c r="YD130" s="10"/>
      <c r="YE130" s="10"/>
      <c r="YF130" s="10"/>
      <c r="YG130" s="10"/>
      <c r="YH130" s="10"/>
      <c r="YI130" s="10"/>
      <c r="YJ130" s="10"/>
      <c r="YK130" s="10"/>
      <c r="YL130" s="10"/>
      <c r="YM130" s="10"/>
      <c r="YN130" s="10"/>
      <c r="YO130" s="10"/>
      <c r="YP130" s="10"/>
      <c r="YQ130" s="10"/>
      <c r="YR130" s="10"/>
      <c r="YS130" s="10"/>
      <c r="YT130" s="10"/>
      <c r="YU130" s="10"/>
      <c r="YV130" s="10"/>
      <c r="YW130" s="10"/>
      <c r="YX130" s="10"/>
      <c r="YY130" s="10"/>
      <c r="YZ130" s="10"/>
      <c r="ZA130" s="10"/>
      <c r="ZB130" s="10"/>
      <c r="ZC130" s="10"/>
      <c r="ZD130" s="10"/>
      <c r="ZE130" s="10"/>
      <c r="ZF130" s="10"/>
      <c r="ZG130" s="10"/>
      <c r="ZH130" s="10"/>
      <c r="ZI130" s="10"/>
      <c r="ZJ130" s="10"/>
      <c r="ZK130" s="10"/>
      <c r="ZL130" s="10"/>
      <c r="ZM130" s="10"/>
      <c r="ZN130" s="10"/>
      <c r="ZO130" s="10"/>
      <c r="ZP130" s="10"/>
      <c r="ZQ130" s="10"/>
      <c r="ZR130" s="10"/>
      <c r="ZS130" s="10"/>
      <c r="ZT130" s="10"/>
      <c r="ZU130" s="10"/>
      <c r="ZV130" s="10"/>
      <c r="ZW130" s="10"/>
      <c r="ZX130" s="10"/>
      <c r="ZY130" s="10"/>
      <c r="ZZ130" s="10"/>
      <c r="AAA130" s="10"/>
      <c r="AAB130" s="10"/>
      <c r="AAC130" s="10"/>
      <c r="AAD130" s="10"/>
      <c r="AAE130" s="10"/>
      <c r="AAF130" s="10"/>
      <c r="AAG130" s="10"/>
      <c r="AAH130" s="10"/>
      <c r="AAI130" s="10"/>
      <c r="AAJ130" s="10"/>
      <c r="AAK130" s="10"/>
      <c r="AAL130" s="10"/>
      <c r="AAM130" s="10"/>
      <c r="AAN130" s="10"/>
      <c r="AAO130" s="10"/>
      <c r="AAP130" s="10"/>
      <c r="AAQ130" s="10"/>
      <c r="AAR130" s="10"/>
      <c r="AAS130" s="10"/>
      <c r="AAT130" s="10"/>
      <c r="AAU130" s="10"/>
      <c r="AAV130" s="10"/>
      <c r="AAW130" s="10"/>
      <c r="AAX130" s="10"/>
      <c r="AAY130" s="10"/>
      <c r="AAZ130" s="10"/>
      <c r="ABA130" s="10"/>
      <c r="ABB130" s="10"/>
      <c r="ABC130" s="10"/>
      <c r="ABD130" s="10"/>
      <c r="ABE130" s="10"/>
      <c r="ABF130" s="10"/>
      <c r="ABG130" s="10"/>
      <c r="ABH130" s="10"/>
      <c r="ABI130" s="10"/>
      <c r="ABJ130" s="10"/>
      <c r="ABK130" s="10"/>
      <c r="ABL130" s="10"/>
      <c r="ABM130" s="10"/>
      <c r="ABN130" s="10"/>
      <c r="ABO130" s="10"/>
      <c r="ABP130" s="10"/>
      <c r="ABQ130" s="10"/>
      <c r="ABR130" s="10"/>
      <c r="ABS130" s="10"/>
      <c r="ABT130" s="10"/>
      <c r="ABU130" s="10"/>
      <c r="ABV130" s="10"/>
      <c r="ABW130" s="10"/>
      <c r="ABX130" s="10"/>
      <c r="ABY130" s="10"/>
      <c r="ABZ130" s="10"/>
      <c r="ACA130" s="10"/>
      <c r="ACB130" s="10"/>
      <c r="ACC130" s="10"/>
      <c r="ACD130" s="10"/>
      <c r="ACE130" s="10"/>
      <c r="ACF130" s="10"/>
      <c r="ACG130" s="10"/>
      <c r="ACH130" s="10"/>
      <c r="ACI130" s="10"/>
      <c r="ACJ130" s="10"/>
      <c r="ACK130" s="10"/>
      <c r="ACL130" s="10"/>
      <c r="ACM130" s="10"/>
      <c r="ACN130" s="10"/>
      <c r="ACO130" s="10"/>
      <c r="ACP130" s="10"/>
      <c r="ACQ130" s="10"/>
      <c r="ACR130" s="10"/>
      <c r="ACS130" s="10"/>
      <c r="ACT130" s="10"/>
      <c r="ACU130" s="10"/>
      <c r="ACV130" s="10"/>
      <c r="ACW130" s="10"/>
      <c r="ACX130" s="10"/>
      <c r="ACY130" s="10"/>
      <c r="ACZ130" s="10"/>
      <c r="ADA130" s="10"/>
      <c r="ADB130" s="10"/>
      <c r="ADC130" s="10"/>
      <c r="ADD130" s="10"/>
      <c r="ADE130" s="10"/>
      <c r="ADF130" s="10"/>
      <c r="ADG130" s="10"/>
      <c r="ADH130" s="10"/>
      <c r="ADI130" s="10"/>
      <c r="ADJ130" s="10"/>
      <c r="ADK130" s="10"/>
      <c r="ADL130" s="10"/>
      <c r="ADM130" s="10"/>
      <c r="ADN130" s="10"/>
      <c r="ADO130" s="10"/>
      <c r="ADP130" s="10"/>
      <c r="ADQ130" s="10"/>
      <c r="ADR130" s="10"/>
      <c r="ADS130" s="10"/>
      <c r="ADT130" s="10"/>
      <c r="ADU130" s="10"/>
      <c r="ADV130" s="10"/>
      <c r="ADW130" s="10"/>
      <c r="ADX130" s="10"/>
      <c r="ADY130" s="10"/>
      <c r="ADZ130" s="10"/>
      <c r="AEA130" s="10"/>
      <c r="AEB130" s="10"/>
      <c r="AEC130" s="10"/>
      <c r="AED130" s="10"/>
    </row>
    <row r="131" spans="1:810" s="88" customFormat="1" x14ac:dyDescent="0.3">
      <c r="A131" s="49"/>
      <c r="B131" s="51">
        <v>3</v>
      </c>
      <c r="C131" s="78" t="s">
        <v>405</v>
      </c>
      <c r="D131" s="87" t="s">
        <v>84</v>
      </c>
      <c r="E131" s="79" t="s">
        <v>58</v>
      </c>
      <c r="F131" s="79" t="s">
        <v>101</v>
      </c>
      <c r="G131" s="79">
        <v>37</v>
      </c>
      <c r="H131" s="80">
        <v>300000</v>
      </c>
      <c r="I131" s="79">
        <v>2</v>
      </c>
      <c r="J131" s="79" t="s">
        <v>32</v>
      </c>
      <c r="K131" s="79" t="s">
        <v>33</v>
      </c>
      <c r="L131" s="105">
        <v>77</v>
      </c>
      <c r="M131" s="82">
        <v>1986</v>
      </c>
      <c r="N131" s="83">
        <v>31735</v>
      </c>
      <c r="O131" s="80"/>
      <c r="P131" s="84"/>
      <c r="Q131" s="84"/>
      <c r="R131" s="85" t="s">
        <v>302</v>
      </c>
      <c r="S131" s="86"/>
      <c r="T131" s="45" t="s">
        <v>166</v>
      </c>
      <c r="U131" s="46" t="str">
        <f t="shared" si="1"/>
        <v>Coal</v>
      </c>
      <c r="V131" s="45"/>
      <c r="W131" s="45"/>
      <c r="X131" s="45"/>
      <c r="Y131" s="45"/>
      <c r="Z131" s="45"/>
      <c r="AA131" s="45"/>
      <c r="AB131" s="45"/>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c r="LH131" s="10"/>
      <c r="LI131" s="10"/>
      <c r="LJ131" s="10"/>
      <c r="LK131" s="10"/>
      <c r="LL131" s="10"/>
      <c r="LM131" s="10"/>
      <c r="LN131" s="10"/>
      <c r="LO131" s="10"/>
      <c r="LP131" s="10"/>
      <c r="LQ131" s="10"/>
      <c r="LR131" s="10"/>
      <c r="LS131" s="10"/>
      <c r="LT131" s="10"/>
      <c r="LU131" s="10"/>
      <c r="LV131" s="10"/>
      <c r="LW131" s="10"/>
      <c r="LX131" s="10"/>
      <c r="LY131" s="10"/>
      <c r="LZ131" s="10"/>
      <c r="MA131" s="10"/>
      <c r="MB131" s="10"/>
      <c r="MC131" s="10"/>
      <c r="MD131" s="10"/>
      <c r="ME131" s="10"/>
      <c r="MF131" s="10"/>
      <c r="MG131" s="10"/>
      <c r="MH131" s="10"/>
      <c r="MI131" s="10"/>
      <c r="MJ131" s="10"/>
      <c r="MK131" s="10"/>
      <c r="ML131" s="10"/>
      <c r="MM131" s="10"/>
      <c r="MN131" s="10"/>
      <c r="MO131" s="10"/>
      <c r="MP131" s="10"/>
      <c r="MQ131" s="10"/>
      <c r="MR131" s="10"/>
      <c r="MS131" s="10"/>
      <c r="MT131" s="10"/>
      <c r="MU131" s="10"/>
      <c r="MV131" s="10"/>
      <c r="MW131" s="10"/>
      <c r="MX131" s="10"/>
      <c r="MY131" s="10"/>
      <c r="MZ131" s="10"/>
      <c r="NA131" s="10"/>
      <c r="NB131" s="10"/>
      <c r="NC131" s="10"/>
      <c r="ND131" s="10"/>
      <c r="NE131" s="10"/>
      <c r="NF131" s="10"/>
      <c r="NG131" s="10"/>
      <c r="NH131" s="10"/>
      <c r="NI131" s="10"/>
      <c r="NJ131" s="10"/>
      <c r="NK131" s="10"/>
      <c r="NL131" s="10"/>
      <c r="NM131" s="10"/>
      <c r="NN131" s="10"/>
      <c r="NO131" s="10"/>
      <c r="NP131" s="10"/>
      <c r="NQ131" s="10"/>
      <c r="NR131" s="10"/>
      <c r="NS131" s="10"/>
      <c r="NT131" s="10"/>
      <c r="NU131" s="10"/>
      <c r="NV131" s="10"/>
      <c r="NW131" s="10"/>
      <c r="NX131" s="10"/>
      <c r="NY131" s="10"/>
      <c r="NZ131" s="10"/>
      <c r="OA131" s="10"/>
      <c r="OB131" s="10"/>
      <c r="OC131" s="10"/>
      <c r="OD131" s="10"/>
      <c r="OE131" s="10"/>
      <c r="OF131" s="10"/>
      <c r="OG131" s="10"/>
      <c r="OH131" s="10"/>
      <c r="OI131" s="10"/>
      <c r="OJ131" s="10"/>
      <c r="OK131" s="10"/>
      <c r="OL131" s="10"/>
      <c r="OM131" s="10"/>
      <c r="ON131" s="10"/>
      <c r="OO131" s="10"/>
      <c r="OP131" s="10"/>
      <c r="OQ131" s="10"/>
      <c r="OR131" s="10"/>
      <c r="OS131" s="10"/>
      <c r="OT131" s="10"/>
      <c r="OU131" s="10"/>
      <c r="OV131" s="10"/>
      <c r="OW131" s="10"/>
      <c r="OX131" s="10"/>
      <c r="OY131" s="10"/>
      <c r="OZ131" s="10"/>
      <c r="PA131" s="10"/>
      <c r="PB131" s="10"/>
      <c r="PC131" s="10"/>
      <c r="PD131" s="10"/>
      <c r="PE131" s="10"/>
      <c r="PF131" s="10"/>
      <c r="PG131" s="10"/>
      <c r="PH131" s="10"/>
      <c r="PI131" s="10"/>
      <c r="PJ131" s="10"/>
      <c r="PK131" s="10"/>
      <c r="PL131" s="10"/>
      <c r="PM131" s="10"/>
      <c r="PN131" s="10"/>
      <c r="PO131" s="10"/>
      <c r="PP131" s="10"/>
      <c r="PQ131" s="10"/>
      <c r="PR131" s="10"/>
      <c r="PS131" s="10"/>
      <c r="PT131" s="10"/>
      <c r="PU131" s="10"/>
      <c r="PV131" s="10"/>
      <c r="PW131" s="10"/>
      <c r="PX131" s="10"/>
      <c r="PY131" s="10"/>
      <c r="PZ131" s="10"/>
      <c r="QA131" s="10"/>
      <c r="QB131" s="10"/>
      <c r="QC131" s="10"/>
      <c r="QD131" s="10"/>
      <c r="QE131" s="10"/>
      <c r="QF131" s="10"/>
      <c r="QG131" s="10"/>
      <c r="QH131" s="10"/>
      <c r="QI131" s="10"/>
      <c r="QJ131" s="10"/>
      <c r="QK131" s="10"/>
      <c r="QL131" s="10"/>
      <c r="QM131" s="10"/>
      <c r="QN131" s="10"/>
      <c r="QO131" s="10"/>
      <c r="QP131" s="10"/>
      <c r="QQ131" s="10"/>
      <c r="QR131" s="10"/>
      <c r="QS131" s="10"/>
      <c r="QT131" s="10"/>
      <c r="QU131" s="10"/>
      <c r="QV131" s="10"/>
      <c r="QW131" s="10"/>
      <c r="QX131" s="10"/>
      <c r="QY131" s="10"/>
      <c r="QZ131" s="10"/>
      <c r="RA131" s="10"/>
      <c r="RB131" s="10"/>
      <c r="RC131" s="10"/>
      <c r="RD131" s="10"/>
      <c r="RE131" s="10"/>
      <c r="RF131" s="10"/>
      <c r="RG131" s="10"/>
      <c r="RH131" s="10"/>
      <c r="RI131" s="10"/>
      <c r="RJ131" s="10"/>
      <c r="RK131" s="10"/>
      <c r="RL131" s="10"/>
      <c r="RM131" s="10"/>
      <c r="RN131" s="10"/>
      <c r="RO131" s="10"/>
      <c r="RP131" s="10"/>
      <c r="RQ131" s="10"/>
      <c r="RR131" s="10"/>
      <c r="RS131" s="10"/>
      <c r="RT131" s="10"/>
      <c r="RU131" s="10"/>
      <c r="RV131" s="10"/>
      <c r="RW131" s="10"/>
      <c r="RX131" s="10"/>
      <c r="RY131" s="10"/>
      <c r="RZ131" s="10"/>
      <c r="SA131" s="10"/>
      <c r="SB131" s="10"/>
      <c r="SC131" s="10"/>
      <c r="SD131" s="10"/>
      <c r="SE131" s="10"/>
      <c r="SF131" s="10"/>
      <c r="SG131" s="10"/>
      <c r="SH131" s="10"/>
      <c r="SI131" s="10"/>
      <c r="SJ131" s="10"/>
      <c r="SK131" s="10"/>
      <c r="SL131" s="10"/>
      <c r="SM131" s="10"/>
      <c r="SN131" s="10"/>
      <c r="SO131" s="10"/>
      <c r="SP131" s="10"/>
      <c r="SQ131" s="10"/>
      <c r="SR131" s="10"/>
      <c r="SS131" s="10"/>
      <c r="ST131" s="10"/>
      <c r="SU131" s="10"/>
      <c r="SV131" s="10"/>
      <c r="SW131" s="10"/>
      <c r="SX131" s="10"/>
      <c r="SY131" s="10"/>
      <c r="SZ131" s="10"/>
      <c r="TA131" s="10"/>
      <c r="TB131" s="10"/>
      <c r="TC131" s="10"/>
      <c r="TD131" s="10"/>
      <c r="TE131" s="10"/>
      <c r="TF131" s="10"/>
      <c r="TG131" s="10"/>
      <c r="TH131" s="10"/>
      <c r="TI131" s="10"/>
      <c r="TJ131" s="10"/>
      <c r="TK131" s="10"/>
      <c r="TL131" s="10"/>
      <c r="TM131" s="10"/>
      <c r="TN131" s="10"/>
      <c r="TO131" s="10"/>
      <c r="TP131" s="10"/>
      <c r="TQ131" s="10"/>
      <c r="TR131" s="10"/>
      <c r="TS131" s="10"/>
      <c r="TT131" s="10"/>
      <c r="TU131" s="10"/>
      <c r="TV131" s="10"/>
      <c r="TW131" s="10"/>
      <c r="TX131" s="10"/>
      <c r="TY131" s="10"/>
      <c r="TZ131" s="10"/>
      <c r="UA131" s="10"/>
      <c r="UB131" s="10"/>
      <c r="UC131" s="10"/>
      <c r="UD131" s="10"/>
      <c r="UE131" s="10"/>
      <c r="UF131" s="10"/>
      <c r="UG131" s="10"/>
      <c r="UH131" s="10"/>
      <c r="UI131" s="10"/>
      <c r="UJ131" s="10"/>
      <c r="UK131" s="10"/>
      <c r="UL131" s="10"/>
      <c r="UM131" s="10"/>
      <c r="UN131" s="10"/>
      <c r="UO131" s="10"/>
      <c r="UP131" s="10"/>
      <c r="UQ131" s="10"/>
      <c r="UR131" s="10"/>
      <c r="US131" s="10"/>
      <c r="UT131" s="10"/>
      <c r="UU131" s="10"/>
      <c r="UV131" s="10"/>
      <c r="UW131" s="10"/>
      <c r="UX131" s="10"/>
      <c r="UY131" s="10"/>
      <c r="UZ131" s="10"/>
      <c r="VA131" s="10"/>
      <c r="VB131" s="10"/>
      <c r="VC131" s="10"/>
      <c r="VD131" s="10"/>
      <c r="VE131" s="10"/>
      <c r="VF131" s="10"/>
      <c r="VG131" s="10"/>
      <c r="VH131" s="10"/>
      <c r="VI131" s="10"/>
      <c r="VJ131" s="10"/>
      <c r="VK131" s="10"/>
      <c r="VL131" s="10"/>
      <c r="VM131" s="10"/>
      <c r="VN131" s="10"/>
      <c r="VO131" s="10"/>
      <c r="VP131" s="10"/>
      <c r="VQ131" s="10"/>
      <c r="VR131" s="10"/>
      <c r="VS131" s="10"/>
      <c r="VT131" s="10"/>
      <c r="VU131" s="10"/>
      <c r="VV131" s="10"/>
      <c r="VW131" s="10"/>
      <c r="VX131" s="10"/>
      <c r="VY131" s="10"/>
      <c r="VZ131" s="10"/>
      <c r="WA131" s="10"/>
      <c r="WB131" s="10"/>
      <c r="WC131" s="10"/>
      <c r="WD131" s="10"/>
      <c r="WE131" s="10"/>
      <c r="WF131" s="10"/>
      <c r="WG131" s="10"/>
      <c r="WH131" s="10"/>
      <c r="WI131" s="10"/>
      <c r="WJ131" s="10"/>
      <c r="WK131" s="10"/>
      <c r="WL131" s="10"/>
      <c r="WM131" s="10"/>
      <c r="WN131" s="10"/>
      <c r="WO131" s="10"/>
      <c r="WP131" s="10"/>
      <c r="WQ131" s="10"/>
      <c r="WR131" s="10"/>
      <c r="WS131" s="10"/>
      <c r="WT131" s="10"/>
      <c r="WU131" s="10"/>
      <c r="WV131" s="10"/>
      <c r="WW131" s="10"/>
      <c r="WX131" s="10"/>
      <c r="WY131" s="10"/>
      <c r="WZ131" s="10"/>
      <c r="XA131" s="10"/>
      <c r="XB131" s="10"/>
      <c r="XC131" s="10"/>
      <c r="XD131" s="10"/>
      <c r="XE131" s="10"/>
      <c r="XF131" s="10"/>
      <c r="XG131" s="10"/>
      <c r="XH131" s="10"/>
      <c r="XI131" s="10"/>
      <c r="XJ131" s="10"/>
      <c r="XK131" s="10"/>
      <c r="XL131" s="10"/>
      <c r="XM131" s="10"/>
      <c r="XN131" s="10"/>
      <c r="XO131" s="10"/>
      <c r="XP131" s="10"/>
      <c r="XQ131" s="10"/>
      <c r="XR131" s="10"/>
      <c r="XS131" s="10"/>
      <c r="XT131" s="10"/>
      <c r="XU131" s="10"/>
      <c r="XV131" s="10"/>
      <c r="XW131" s="10"/>
      <c r="XX131" s="10"/>
      <c r="XY131" s="10"/>
      <c r="XZ131" s="10"/>
      <c r="YA131" s="10"/>
      <c r="YB131" s="10"/>
      <c r="YC131" s="10"/>
      <c r="YD131" s="10"/>
      <c r="YE131" s="10"/>
      <c r="YF131" s="10"/>
      <c r="YG131" s="10"/>
      <c r="YH131" s="10"/>
      <c r="YI131" s="10"/>
      <c r="YJ131" s="10"/>
      <c r="YK131" s="10"/>
      <c r="YL131" s="10"/>
      <c r="YM131" s="10"/>
      <c r="YN131" s="10"/>
      <c r="YO131" s="10"/>
      <c r="YP131" s="10"/>
      <c r="YQ131" s="10"/>
      <c r="YR131" s="10"/>
      <c r="YS131" s="10"/>
      <c r="YT131" s="10"/>
      <c r="YU131" s="10"/>
      <c r="YV131" s="10"/>
      <c r="YW131" s="10"/>
      <c r="YX131" s="10"/>
      <c r="YY131" s="10"/>
      <c r="YZ131" s="10"/>
      <c r="ZA131" s="10"/>
      <c r="ZB131" s="10"/>
      <c r="ZC131" s="10"/>
      <c r="ZD131" s="10"/>
      <c r="ZE131" s="10"/>
      <c r="ZF131" s="10"/>
      <c r="ZG131" s="10"/>
      <c r="ZH131" s="10"/>
      <c r="ZI131" s="10"/>
      <c r="ZJ131" s="10"/>
      <c r="ZK131" s="10"/>
      <c r="ZL131" s="10"/>
      <c r="ZM131" s="10"/>
      <c r="ZN131" s="10"/>
      <c r="ZO131" s="10"/>
      <c r="ZP131" s="10"/>
      <c r="ZQ131" s="10"/>
      <c r="ZR131" s="10"/>
      <c r="ZS131" s="10"/>
      <c r="ZT131" s="10"/>
      <c r="ZU131" s="10"/>
      <c r="ZV131" s="10"/>
      <c r="ZW131" s="10"/>
      <c r="ZX131" s="10"/>
      <c r="ZY131" s="10"/>
      <c r="ZZ131" s="10"/>
      <c r="AAA131" s="10"/>
      <c r="AAB131" s="10"/>
      <c r="AAC131" s="10"/>
      <c r="AAD131" s="10"/>
      <c r="AAE131" s="10"/>
      <c r="AAF131" s="10"/>
      <c r="AAG131" s="10"/>
      <c r="AAH131" s="10"/>
      <c r="AAI131" s="10"/>
      <c r="AAJ131" s="10"/>
      <c r="AAK131" s="10"/>
      <c r="AAL131" s="10"/>
      <c r="AAM131" s="10"/>
      <c r="AAN131" s="10"/>
      <c r="AAO131" s="10"/>
      <c r="AAP131" s="10"/>
      <c r="AAQ131" s="10"/>
      <c r="AAR131" s="10"/>
      <c r="AAS131" s="10"/>
      <c r="AAT131" s="10"/>
      <c r="AAU131" s="10"/>
      <c r="AAV131" s="10"/>
      <c r="AAW131" s="10"/>
      <c r="AAX131" s="10"/>
      <c r="AAY131" s="10"/>
      <c r="AAZ131" s="10"/>
      <c r="ABA131" s="10"/>
      <c r="ABB131" s="10"/>
      <c r="ABC131" s="10"/>
      <c r="ABD131" s="10"/>
      <c r="ABE131" s="10"/>
      <c r="ABF131" s="10"/>
      <c r="ABG131" s="10"/>
      <c r="ABH131" s="10"/>
      <c r="ABI131" s="10"/>
      <c r="ABJ131" s="10"/>
      <c r="ABK131" s="10"/>
      <c r="ABL131" s="10"/>
      <c r="ABM131" s="10"/>
      <c r="ABN131" s="10"/>
      <c r="ABO131" s="10"/>
      <c r="ABP131" s="10"/>
      <c r="ABQ131" s="10"/>
      <c r="ABR131" s="10"/>
      <c r="ABS131" s="10"/>
      <c r="ABT131" s="10"/>
      <c r="ABU131" s="10"/>
      <c r="ABV131" s="10"/>
      <c r="ABW131" s="10"/>
      <c r="ABX131" s="10"/>
      <c r="ABY131" s="10"/>
      <c r="ABZ131" s="10"/>
      <c r="ACA131" s="10"/>
      <c r="ACB131" s="10"/>
      <c r="ACC131" s="10"/>
      <c r="ACD131" s="10"/>
      <c r="ACE131" s="10"/>
      <c r="ACF131" s="10"/>
      <c r="ACG131" s="10"/>
      <c r="ACH131" s="10"/>
      <c r="ACI131" s="10"/>
      <c r="ACJ131" s="10"/>
      <c r="ACK131" s="10"/>
      <c r="ACL131" s="10"/>
      <c r="ACM131" s="10"/>
      <c r="ACN131" s="10"/>
      <c r="ACO131" s="10"/>
      <c r="ACP131" s="10"/>
      <c r="ACQ131" s="10"/>
      <c r="ACR131" s="10"/>
      <c r="ACS131" s="10"/>
      <c r="ACT131" s="10"/>
      <c r="ACU131" s="10"/>
      <c r="ACV131" s="10"/>
      <c r="ACW131" s="10"/>
      <c r="ACX131" s="10"/>
      <c r="ACY131" s="10"/>
      <c r="ACZ131" s="10"/>
      <c r="ADA131" s="10"/>
      <c r="ADB131" s="10"/>
      <c r="ADC131" s="10"/>
      <c r="ADD131" s="10"/>
      <c r="ADE131" s="10"/>
      <c r="ADF131" s="10"/>
      <c r="ADG131" s="10"/>
      <c r="ADH131" s="10"/>
      <c r="ADI131" s="10"/>
      <c r="ADJ131" s="10"/>
      <c r="ADK131" s="10"/>
      <c r="ADL131" s="10"/>
      <c r="ADM131" s="10"/>
      <c r="ADN131" s="10"/>
      <c r="ADO131" s="10"/>
      <c r="ADP131" s="10"/>
      <c r="ADQ131" s="10"/>
      <c r="ADR131" s="10"/>
      <c r="ADS131" s="10"/>
      <c r="ADT131" s="10"/>
      <c r="ADU131" s="10"/>
      <c r="ADV131" s="10"/>
      <c r="ADW131" s="10"/>
      <c r="ADX131" s="10"/>
      <c r="ADY131" s="10"/>
      <c r="ADZ131" s="10"/>
      <c r="AEA131" s="10"/>
      <c r="AEB131" s="10"/>
      <c r="AEC131" s="10"/>
      <c r="AED131" s="10"/>
    </row>
    <row r="132" spans="1:810" s="88" customFormat="1" ht="28.8" x14ac:dyDescent="0.3">
      <c r="A132" s="34"/>
      <c r="B132" s="51">
        <v>2</v>
      </c>
      <c r="C132" s="78" t="s">
        <v>406</v>
      </c>
      <c r="D132" s="87" t="s">
        <v>78</v>
      </c>
      <c r="E132" s="79"/>
      <c r="F132" s="79" t="s">
        <v>101</v>
      </c>
      <c r="G132" s="79"/>
      <c r="H132" s="80"/>
      <c r="I132" s="79">
        <v>1</v>
      </c>
      <c r="J132" s="79" t="s">
        <v>32</v>
      </c>
      <c r="K132" s="79" t="s">
        <v>43</v>
      </c>
      <c r="L132" s="105">
        <v>193</v>
      </c>
      <c r="M132" s="82">
        <v>1986</v>
      </c>
      <c r="N132" s="83">
        <v>31702</v>
      </c>
      <c r="O132" s="80" t="s">
        <v>407</v>
      </c>
      <c r="P132" s="84"/>
      <c r="Q132" s="84"/>
      <c r="R132" s="85" t="s">
        <v>260</v>
      </c>
      <c r="S132" s="86" t="s">
        <v>408</v>
      </c>
      <c r="T132" s="45"/>
      <c r="U132" s="46" t="str">
        <f t="shared" si="1"/>
        <v>Cu Au</v>
      </c>
      <c r="V132" s="45"/>
      <c r="W132" s="45"/>
      <c r="X132" s="45"/>
      <c r="Y132" s="45"/>
      <c r="Z132" s="45"/>
      <c r="AA132" s="45"/>
      <c r="AB132" s="4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25"/>
      <c r="CY132" s="125"/>
      <c r="CZ132" s="125"/>
      <c r="DA132" s="125"/>
      <c r="DB132" s="125"/>
      <c r="DC132" s="125"/>
      <c r="DD132" s="125"/>
      <c r="DE132" s="125"/>
      <c r="DF132" s="125"/>
      <c r="DG132" s="125"/>
      <c r="DH132" s="125"/>
      <c r="DI132" s="125"/>
      <c r="DJ132" s="125"/>
      <c r="DK132" s="125"/>
      <c r="DL132" s="125"/>
      <c r="DM132" s="125"/>
      <c r="DN132" s="125"/>
      <c r="DO132" s="125"/>
      <c r="DP132" s="125"/>
      <c r="DQ132" s="125"/>
      <c r="DR132" s="125"/>
      <c r="DS132" s="125"/>
      <c r="DT132" s="125"/>
      <c r="DU132" s="125"/>
      <c r="DV132" s="125"/>
      <c r="DW132" s="125"/>
      <c r="DX132" s="125"/>
      <c r="DY132" s="125"/>
      <c r="DZ132" s="125"/>
      <c r="EA132" s="125"/>
      <c r="EB132" s="125"/>
      <c r="EC132" s="125"/>
      <c r="ED132" s="125"/>
      <c r="EE132" s="125"/>
      <c r="EF132" s="125"/>
      <c r="EG132" s="125"/>
      <c r="EH132" s="125"/>
      <c r="EI132" s="125"/>
      <c r="EJ132" s="125"/>
      <c r="EK132" s="125"/>
      <c r="EL132" s="125"/>
      <c r="EM132" s="125"/>
      <c r="EN132" s="125"/>
      <c r="EO132" s="125"/>
      <c r="EP132" s="125"/>
      <c r="EQ132" s="125"/>
      <c r="ER132" s="125"/>
      <c r="ES132" s="125"/>
      <c r="ET132" s="125"/>
      <c r="EU132" s="125"/>
      <c r="EV132" s="125"/>
      <c r="EW132" s="125"/>
      <c r="EX132" s="125"/>
      <c r="EY132" s="125"/>
      <c r="EZ132" s="125"/>
      <c r="FA132" s="125"/>
      <c r="FB132" s="125"/>
      <c r="FC132" s="125"/>
      <c r="FD132" s="125"/>
      <c r="FE132" s="125"/>
      <c r="FF132" s="125"/>
      <c r="FG132" s="125"/>
      <c r="FH132" s="125"/>
      <c r="FI132" s="125"/>
      <c r="FJ132" s="125"/>
      <c r="FK132" s="125"/>
      <c r="FL132" s="125"/>
      <c r="FM132" s="125"/>
      <c r="FN132" s="125"/>
      <c r="FO132" s="125"/>
      <c r="FP132" s="125"/>
      <c r="FQ132" s="125"/>
      <c r="FR132" s="125"/>
      <c r="FS132" s="125"/>
      <c r="FT132" s="125"/>
      <c r="FU132" s="125"/>
      <c r="FV132" s="125"/>
      <c r="FW132" s="125"/>
      <c r="FX132" s="125"/>
      <c r="FY132" s="125"/>
      <c r="FZ132" s="125"/>
      <c r="GA132" s="125"/>
      <c r="GB132" s="125"/>
      <c r="GC132" s="125"/>
      <c r="GD132" s="125"/>
      <c r="GE132" s="125"/>
      <c r="GF132" s="125"/>
      <c r="GG132" s="125"/>
      <c r="GH132" s="125"/>
      <c r="GI132" s="125"/>
      <c r="GJ132" s="125"/>
      <c r="GK132" s="125"/>
      <c r="GL132" s="125"/>
      <c r="GM132" s="125"/>
      <c r="GN132" s="125"/>
      <c r="GO132" s="125"/>
      <c r="GP132" s="125"/>
      <c r="GQ132" s="125"/>
      <c r="GR132" s="125"/>
      <c r="GS132" s="125"/>
      <c r="GT132" s="125"/>
      <c r="GU132" s="125"/>
      <c r="GV132" s="125"/>
      <c r="GW132" s="125"/>
      <c r="GX132" s="125"/>
      <c r="GY132" s="125"/>
      <c r="GZ132" s="125"/>
      <c r="HA132" s="125"/>
      <c r="HB132" s="125"/>
      <c r="HC132" s="125"/>
      <c r="HD132" s="125"/>
      <c r="HE132" s="125"/>
      <c r="HF132" s="125"/>
      <c r="HG132" s="125"/>
      <c r="HH132" s="125"/>
      <c r="HI132" s="125"/>
      <c r="HJ132" s="125"/>
      <c r="HK132" s="125"/>
      <c r="HL132" s="125"/>
      <c r="HM132" s="125"/>
      <c r="HN132" s="125"/>
      <c r="HO132" s="125"/>
      <c r="HP132" s="125"/>
      <c r="HQ132" s="125"/>
      <c r="HR132" s="125"/>
      <c r="HS132" s="125"/>
      <c r="HT132" s="125"/>
      <c r="HU132" s="125"/>
      <c r="HV132" s="125"/>
      <c r="HW132" s="125"/>
      <c r="HX132" s="125"/>
      <c r="HY132" s="125"/>
      <c r="HZ132" s="125"/>
      <c r="IA132" s="125"/>
      <c r="IB132" s="125"/>
      <c r="IC132" s="125"/>
      <c r="ID132" s="125"/>
      <c r="IE132" s="125"/>
      <c r="IF132" s="125"/>
      <c r="IG132" s="125"/>
      <c r="IH132" s="125"/>
      <c r="II132" s="125"/>
      <c r="IJ132" s="125"/>
      <c r="IK132" s="125"/>
      <c r="IL132" s="125"/>
      <c r="IM132" s="125"/>
      <c r="IN132" s="125"/>
      <c r="IO132" s="125"/>
      <c r="IP132" s="125"/>
      <c r="IQ132" s="125"/>
      <c r="IR132" s="125"/>
      <c r="IS132" s="125"/>
      <c r="IT132" s="125"/>
      <c r="IU132" s="125"/>
      <c r="IV132" s="125"/>
      <c r="IW132" s="125"/>
      <c r="IX132" s="125"/>
      <c r="IY132" s="125"/>
      <c r="IZ132" s="125"/>
      <c r="JA132" s="125"/>
      <c r="JB132" s="125"/>
      <c r="JC132" s="125"/>
      <c r="JD132" s="125"/>
      <c r="JE132" s="125"/>
      <c r="JF132" s="125"/>
      <c r="JG132" s="125"/>
      <c r="JH132" s="125"/>
      <c r="JI132" s="125"/>
      <c r="JJ132" s="125"/>
      <c r="JK132" s="125"/>
      <c r="JL132" s="125"/>
      <c r="JM132" s="125"/>
      <c r="JN132" s="125"/>
      <c r="JO132" s="125"/>
      <c r="JP132" s="125"/>
      <c r="JQ132" s="125"/>
      <c r="JR132" s="125"/>
      <c r="JS132" s="125"/>
      <c r="JT132" s="125"/>
      <c r="JU132" s="125"/>
      <c r="JV132" s="125"/>
      <c r="JW132" s="125"/>
      <c r="JX132" s="125"/>
      <c r="JY132" s="125"/>
      <c r="JZ132" s="125"/>
      <c r="KA132" s="125"/>
      <c r="KB132" s="125"/>
      <c r="KC132" s="125"/>
      <c r="KD132" s="125"/>
      <c r="KE132" s="125"/>
      <c r="KF132" s="125"/>
      <c r="KG132" s="125"/>
      <c r="KH132" s="125"/>
      <c r="KI132" s="125"/>
      <c r="KJ132" s="125"/>
      <c r="KK132" s="125"/>
      <c r="KL132" s="125"/>
      <c r="KM132" s="125"/>
      <c r="KN132" s="125"/>
      <c r="KO132" s="125"/>
      <c r="KP132" s="125"/>
      <c r="KQ132" s="125"/>
      <c r="KR132" s="125"/>
      <c r="KS132" s="125"/>
      <c r="KT132" s="125"/>
      <c r="KU132" s="125"/>
      <c r="KV132" s="125"/>
      <c r="KW132" s="125"/>
      <c r="KX132" s="125"/>
      <c r="KY132" s="125"/>
      <c r="KZ132" s="125"/>
      <c r="LA132" s="125"/>
      <c r="LB132" s="125"/>
      <c r="LC132" s="125"/>
      <c r="LD132" s="125"/>
      <c r="LE132" s="125"/>
      <c r="LF132" s="125"/>
      <c r="LG132" s="125"/>
      <c r="LH132" s="125"/>
      <c r="LI132" s="125"/>
      <c r="LJ132" s="125"/>
      <c r="LK132" s="125"/>
      <c r="LL132" s="125"/>
      <c r="LM132" s="125"/>
      <c r="LN132" s="125"/>
      <c r="LO132" s="125"/>
      <c r="LP132" s="125"/>
      <c r="LQ132" s="125"/>
      <c r="LR132" s="125"/>
      <c r="LS132" s="125"/>
      <c r="LT132" s="125"/>
      <c r="LU132" s="125"/>
      <c r="LV132" s="125"/>
      <c r="LW132" s="125"/>
      <c r="LX132" s="125"/>
      <c r="LY132" s="125"/>
      <c r="LZ132" s="125"/>
      <c r="MA132" s="125"/>
      <c r="MB132" s="125"/>
      <c r="MC132" s="125"/>
      <c r="MD132" s="125"/>
      <c r="ME132" s="125"/>
      <c r="MF132" s="125"/>
      <c r="MG132" s="125"/>
      <c r="MH132" s="125"/>
      <c r="MI132" s="125"/>
      <c r="MJ132" s="125"/>
      <c r="MK132" s="125"/>
      <c r="ML132" s="125"/>
      <c r="MM132" s="125"/>
      <c r="MN132" s="125"/>
      <c r="MO132" s="125"/>
      <c r="MP132" s="125"/>
      <c r="MQ132" s="125"/>
      <c r="MR132" s="125"/>
      <c r="MS132" s="125"/>
      <c r="MT132" s="125"/>
      <c r="MU132" s="125"/>
      <c r="MV132" s="125"/>
      <c r="MW132" s="125"/>
      <c r="MX132" s="125"/>
      <c r="MY132" s="125"/>
      <c r="MZ132" s="125"/>
      <c r="NA132" s="125"/>
      <c r="NB132" s="125"/>
      <c r="NC132" s="125"/>
      <c r="ND132" s="125"/>
      <c r="NE132" s="125"/>
      <c r="NF132" s="125"/>
      <c r="NG132" s="125"/>
      <c r="NH132" s="125"/>
      <c r="NI132" s="125"/>
      <c r="NJ132" s="125"/>
      <c r="NK132" s="125"/>
      <c r="NL132" s="125"/>
      <c r="NM132" s="125"/>
      <c r="NN132" s="125"/>
      <c r="NO132" s="125"/>
      <c r="NP132" s="125"/>
      <c r="NQ132" s="125"/>
      <c r="NR132" s="125"/>
      <c r="NS132" s="125"/>
      <c r="NT132" s="125"/>
      <c r="NU132" s="125"/>
      <c r="NV132" s="125"/>
      <c r="NW132" s="125"/>
      <c r="NX132" s="125"/>
      <c r="NY132" s="125"/>
      <c r="NZ132" s="125"/>
      <c r="OA132" s="125"/>
      <c r="OB132" s="125"/>
      <c r="OC132" s="125"/>
      <c r="OD132" s="125"/>
      <c r="OE132" s="125"/>
      <c r="OF132" s="125"/>
      <c r="OG132" s="125"/>
      <c r="OH132" s="125"/>
      <c r="OI132" s="125"/>
      <c r="OJ132" s="125"/>
      <c r="OK132" s="125"/>
      <c r="OL132" s="125"/>
      <c r="OM132" s="125"/>
      <c r="ON132" s="125"/>
      <c r="OO132" s="125"/>
      <c r="OP132" s="125"/>
      <c r="OQ132" s="125"/>
      <c r="OR132" s="125"/>
      <c r="OS132" s="125"/>
      <c r="OT132" s="125"/>
      <c r="OU132" s="125"/>
      <c r="OV132" s="125"/>
      <c r="OW132" s="125"/>
      <c r="OX132" s="125"/>
      <c r="OY132" s="125"/>
      <c r="OZ132" s="125"/>
      <c r="PA132" s="125"/>
      <c r="PB132" s="125"/>
      <c r="PC132" s="125"/>
      <c r="PD132" s="125"/>
      <c r="PE132" s="125"/>
      <c r="PF132" s="125"/>
      <c r="PG132" s="125"/>
      <c r="PH132" s="125"/>
      <c r="PI132" s="125"/>
      <c r="PJ132" s="125"/>
      <c r="PK132" s="125"/>
      <c r="PL132" s="125"/>
      <c r="PM132" s="125"/>
      <c r="PN132" s="125"/>
      <c r="PO132" s="125"/>
      <c r="PP132" s="125"/>
      <c r="PQ132" s="125"/>
      <c r="PR132" s="125"/>
      <c r="PS132" s="125"/>
      <c r="PT132" s="125"/>
      <c r="PU132" s="125"/>
      <c r="PV132" s="125"/>
      <c r="PW132" s="125"/>
      <c r="PX132" s="125"/>
      <c r="PY132" s="125"/>
      <c r="PZ132" s="125"/>
      <c r="QA132" s="125"/>
      <c r="QB132" s="125"/>
      <c r="QC132" s="125"/>
      <c r="QD132" s="125"/>
      <c r="QE132" s="125"/>
      <c r="QF132" s="125"/>
      <c r="QG132" s="125"/>
      <c r="QH132" s="125"/>
      <c r="QI132" s="125"/>
      <c r="QJ132" s="125"/>
      <c r="QK132" s="125"/>
      <c r="QL132" s="125"/>
      <c r="QM132" s="125"/>
      <c r="QN132" s="125"/>
      <c r="QO132" s="125"/>
      <c r="QP132" s="125"/>
      <c r="QQ132" s="125"/>
      <c r="QR132" s="125"/>
      <c r="QS132" s="125"/>
      <c r="QT132" s="125"/>
      <c r="QU132" s="125"/>
      <c r="QV132" s="125"/>
      <c r="QW132" s="125"/>
      <c r="QX132" s="125"/>
      <c r="QY132" s="125"/>
      <c r="QZ132" s="125"/>
      <c r="RA132" s="125"/>
      <c r="RB132" s="125"/>
      <c r="RC132" s="125"/>
      <c r="RD132" s="125"/>
      <c r="RE132" s="125"/>
      <c r="RF132" s="125"/>
      <c r="RG132" s="125"/>
      <c r="RH132" s="125"/>
      <c r="RI132" s="125"/>
      <c r="RJ132" s="125"/>
      <c r="RK132" s="125"/>
      <c r="RL132" s="125"/>
      <c r="RM132" s="125"/>
      <c r="RN132" s="125"/>
      <c r="RO132" s="125"/>
      <c r="RP132" s="125"/>
      <c r="RQ132" s="125"/>
      <c r="RR132" s="125"/>
      <c r="RS132" s="125"/>
      <c r="RT132" s="125"/>
      <c r="RU132" s="125"/>
      <c r="RV132" s="125"/>
      <c r="RW132" s="125"/>
      <c r="RX132" s="125"/>
      <c r="RY132" s="125"/>
      <c r="RZ132" s="125"/>
      <c r="SA132" s="125"/>
      <c r="SB132" s="125"/>
      <c r="SC132" s="125"/>
      <c r="SD132" s="125"/>
      <c r="SE132" s="125"/>
      <c r="SF132" s="125"/>
      <c r="SG132" s="125"/>
      <c r="SH132" s="125"/>
      <c r="SI132" s="125"/>
      <c r="SJ132" s="125"/>
      <c r="SK132" s="125"/>
      <c r="SL132" s="125"/>
      <c r="SM132" s="125"/>
      <c r="SN132" s="125"/>
      <c r="SO132" s="125"/>
      <c r="SP132" s="125"/>
      <c r="SQ132" s="125"/>
      <c r="SR132" s="125"/>
      <c r="SS132" s="125"/>
      <c r="ST132" s="125"/>
      <c r="SU132" s="125"/>
      <c r="SV132" s="125"/>
      <c r="SW132" s="125"/>
      <c r="SX132" s="125"/>
      <c r="SY132" s="125"/>
      <c r="SZ132" s="125"/>
      <c r="TA132" s="125"/>
      <c r="TB132" s="125"/>
      <c r="TC132" s="125"/>
      <c r="TD132" s="125"/>
      <c r="TE132" s="125"/>
      <c r="TF132" s="125"/>
      <c r="TG132" s="125"/>
      <c r="TH132" s="125"/>
      <c r="TI132" s="125"/>
      <c r="TJ132" s="125"/>
      <c r="TK132" s="125"/>
      <c r="TL132" s="125"/>
      <c r="TM132" s="125"/>
      <c r="TN132" s="125"/>
      <c r="TO132" s="125"/>
      <c r="TP132" s="125"/>
      <c r="TQ132" s="125"/>
      <c r="TR132" s="125"/>
      <c r="TS132" s="125"/>
      <c r="TT132" s="125"/>
      <c r="TU132" s="125"/>
      <c r="TV132" s="125"/>
      <c r="TW132" s="125"/>
      <c r="TX132" s="125"/>
      <c r="TY132" s="125"/>
      <c r="TZ132" s="125"/>
      <c r="UA132" s="125"/>
      <c r="UB132" s="125"/>
      <c r="UC132" s="125"/>
      <c r="UD132" s="125"/>
      <c r="UE132" s="125"/>
      <c r="UF132" s="125"/>
      <c r="UG132" s="125"/>
      <c r="UH132" s="125"/>
      <c r="UI132" s="125"/>
      <c r="UJ132" s="125"/>
      <c r="UK132" s="125"/>
      <c r="UL132" s="125"/>
      <c r="UM132" s="125"/>
      <c r="UN132" s="125"/>
      <c r="UO132" s="125"/>
      <c r="UP132" s="125"/>
      <c r="UQ132" s="125"/>
      <c r="UR132" s="125"/>
      <c r="US132" s="125"/>
      <c r="UT132" s="125"/>
      <c r="UU132" s="125"/>
      <c r="UV132" s="125"/>
      <c r="UW132" s="125"/>
      <c r="UX132" s="125"/>
      <c r="UY132" s="125"/>
      <c r="UZ132" s="125"/>
      <c r="VA132" s="125"/>
      <c r="VB132" s="125"/>
      <c r="VC132" s="125"/>
      <c r="VD132" s="125"/>
      <c r="VE132" s="125"/>
      <c r="VF132" s="125"/>
      <c r="VG132" s="125"/>
      <c r="VH132" s="125"/>
      <c r="VI132" s="125"/>
      <c r="VJ132" s="125"/>
      <c r="VK132" s="125"/>
      <c r="VL132" s="125"/>
      <c r="VM132" s="125"/>
      <c r="VN132" s="125"/>
      <c r="VO132" s="125"/>
      <c r="VP132" s="125"/>
      <c r="VQ132" s="125"/>
      <c r="VR132" s="125"/>
      <c r="VS132" s="125"/>
      <c r="VT132" s="125"/>
      <c r="VU132" s="125"/>
      <c r="VV132" s="125"/>
      <c r="VW132" s="125"/>
      <c r="VX132" s="125"/>
      <c r="VY132" s="125"/>
      <c r="VZ132" s="125"/>
      <c r="WA132" s="125"/>
      <c r="WB132" s="125"/>
      <c r="WC132" s="125"/>
      <c r="WD132" s="125"/>
      <c r="WE132" s="125"/>
      <c r="WF132" s="125"/>
      <c r="WG132" s="125"/>
      <c r="WH132" s="125"/>
      <c r="WI132" s="125"/>
      <c r="WJ132" s="125"/>
      <c r="WK132" s="125"/>
      <c r="WL132" s="125"/>
      <c r="WM132" s="125"/>
      <c r="WN132" s="125"/>
      <c r="WO132" s="125"/>
      <c r="WP132" s="125"/>
      <c r="WQ132" s="125"/>
      <c r="WR132" s="125"/>
      <c r="WS132" s="125"/>
      <c r="WT132" s="125"/>
      <c r="WU132" s="125"/>
      <c r="WV132" s="125"/>
      <c r="WW132" s="125"/>
      <c r="WX132" s="125"/>
      <c r="WY132" s="125"/>
      <c r="WZ132" s="125"/>
      <c r="XA132" s="125"/>
      <c r="XB132" s="125"/>
      <c r="XC132" s="125"/>
      <c r="XD132" s="125"/>
      <c r="XE132" s="125"/>
      <c r="XF132" s="125"/>
      <c r="XG132" s="125"/>
      <c r="XH132" s="125"/>
      <c r="XI132" s="125"/>
      <c r="XJ132" s="125"/>
      <c r="XK132" s="125"/>
      <c r="XL132" s="125"/>
      <c r="XM132" s="125"/>
      <c r="XN132" s="125"/>
      <c r="XO132" s="125"/>
      <c r="XP132" s="125"/>
      <c r="XQ132" s="125"/>
      <c r="XR132" s="125"/>
      <c r="XS132" s="125"/>
      <c r="XT132" s="125"/>
      <c r="XU132" s="125"/>
      <c r="XV132" s="125"/>
      <c r="XW132" s="125"/>
      <c r="XX132" s="125"/>
      <c r="XY132" s="125"/>
      <c r="XZ132" s="125"/>
      <c r="YA132" s="125"/>
      <c r="YB132" s="125"/>
      <c r="YC132" s="125"/>
      <c r="YD132" s="125"/>
      <c r="YE132" s="125"/>
      <c r="YF132" s="125"/>
      <c r="YG132" s="125"/>
      <c r="YH132" s="125"/>
      <c r="YI132" s="125"/>
      <c r="YJ132" s="125"/>
      <c r="YK132" s="125"/>
      <c r="YL132" s="125"/>
      <c r="YM132" s="125"/>
      <c r="YN132" s="125"/>
      <c r="YO132" s="125"/>
      <c r="YP132" s="125"/>
      <c r="YQ132" s="125"/>
      <c r="YR132" s="125"/>
      <c r="YS132" s="125"/>
      <c r="YT132" s="125"/>
      <c r="YU132" s="125"/>
      <c r="YV132" s="125"/>
      <c r="YW132" s="125"/>
      <c r="YX132" s="125"/>
      <c r="YY132" s="125"/>
      <c r="YZ132" s="125"/>
      <c r="ZA132" s="125"/>
      <c r="ZB132" s="125"/>
      <c r="ZC132" s="125"/>
      <c r="ZD132" s="125"/>
      <c r="ZE132" s="125"/>
      <c r="ZF132" s="125"/>
      <c r="ZG132" s="125"/>
      <c r="ZH132" s="125"/>
      <c r="ZI132" s="125"/>
      <c r="ZJ132" s="125"/>
      <c r="ZK132" s="125"/>
      <c r="ZL132" s="125"/>
      <c r="ZM132" s="125"/>
      <c r="ZN132" s="125"/>
      <c r="ZO132" s="125"/>
      <c r="ZP132" s="125"/>
      <c r="ZQ132" s="125"/>
      <c r="ZR132" s="125"/>
      <c r="ZS132" s="125"/>
      <c r="ZT132" s="125"/>
      <c r="ZU132" s="125"/>
      <c r="ZV132" s="125"/>
      <c r="ZW132" s="125"/>
      <c r="ZX132" s="125"/>
      <c r="ZY132" s="125"/>
      <c r="ZZ132" s="125"/>
      <c r="AAA132" s="125"/>
      <c r="AAB132" s="125"/>
      <c r="AAC132" s="125"/>
      <c r="AAD132" s="125"/>
      <c r="AAE132" s="125"/>
      <c r="AAF132" s="125"/>
      <c r="AAG132" s="125"/>
      <c r="AAH132" s="125"/>
      <c r="AAI132" s="125"/>
      <c r="AAJ132" s="125"/>
      <c r="AAK132" s="125"/>
      <c r="AAL132" s="125"/>
      <c r="AAM132" s="125"/>
      <c r="AAN132" s="125"/>
      <c r="AAO132" s="125"/>
      <c r="AAP132" s="125"/>
      <c r="AAQ132" s="125"/>
      <c r="AAR132" s="125"/>
      <c r="AAS132" s="125"/>
      <c r="AAT132" s="125"/>
      <c r="AAU132" s="125"/>
      <c r="AAV132" s="125"/>
      <c r="AAW132" s="125"/>
      <c r="AAX132" s="125"/>
      <c r="AAY132" s="125"/>
      <c r="AAZ132" s="125"/>
      <c r="ABA132" s="125"/>
      <c r="ABB132" s="125"/>
      <c r="ABC132" s="125"/>
      <c r="ABD132" s="125"/>
      <c r="ABE132" s="125"/>
      <c r="ABF132" s="125"/>
      <c r="ABG132" s="125"/>
      <c r="ABH132" s="125"/>
      <c r="ABI132" s="125"/>
      <c r="ABJ132" s="125"/>
      <c r="ABK132" s="125"/>
      <c r="ABL132" s="125"/>
      <c r="ABM132" s="125"/>
      <c r="ABN132" s="125"/>
      <c r="ABO132" s="125"/>
      <c r="ABP132" s="125"/>
      <c r="ABQ132" s="125"/>
      <c r="ABR132" s="125"/>
      <c r="ABS132" s="125"/>
      <c r="ABT132" s="125"/>
      <c r="ABU132" s="125"/>
      <c r="ABV132" s="125"/>
      <c r="ABW132" s="125"/>
      <c r="ABX132" s="125"/>
      <c r="ABY132" s="125"/>
      <c r="ABZ132" s="125"/>
      <c r="ACA132" s="125"/>
      <c r="ACB132" s="125"/>
      <c r="ACC132" s="125"/>
      <c r="ACD132" s="125"/>
      <c r="ACE132" s="125"/>
      <c r="ACF132" s="125"/>
      <c r="ACG132" s="125"/>
      <c r="ACH132" s="125"/>
      <c r="ACI132" s="125"/>
      <c r="ACJ132" s="125"/>
      <c r="ACK132" s="125"/>
      <c r="ACL132" s="125"/>
      <c r="ACM132" s="125"/>
      <c r="ACN132" s="125"/>
      <c r="ACO132" s="125"/>
      <c r="ACP132" s="125"/>
      <c r="ACQ132" s="125"/>
      <c r="ACR132" s="125"/>
      <c r="ACS132" s="125"/>
      <c r="ACT132" s="125"/>
      <c r="ACU132" s="125"/>
      <c r="ACV132" s="125"/>
      <c r="ACW132" s="125"/>
      <c r="ACX132" s="125"/>
      <c r="ACY132" s="125"/>
      <c r="ACZ132" s="125"/>
      <c r="ADA132" s="125"/>
      <c r="ADB132" s="125"/>
      <c r="ADC132" s="125"/>
      <c r="ADD132" s="125"/>
      <c r="ADE132" s="125"/>
      <c r="ADF132" s="125"/>
      <c r="ADG132" s="125"/>
      <c r="ADH132" s="125"/>
      <c r="ADI132" s="125"/>
      <c r="ADJ132" s="125"/>
      <c r="ADK132" s="125"/>
      <c r="ADL132" s="125"/>
      <c r="ADM132" s="125"/>
      <c r="ADN132" s="125"/>
      <c r="ADO132" s="125"/>
      <c r="ADP132" s="125"/>
      <c r="ADQ132" s="125"/>
      <c r="ADR132" s="125"/>
      <c r="ADS132" s="125"/>
      <c r="ADT132" s="125"/>
      <c r="ADU132" s="125"/>
      <c r="ADV132" s="125"/>
      <c r="ADW132" s="125"/>
      <c r="ADX132" s="125"/>
      <c r="ADY132" s="125"/>
      <c r="ADZ132" s="125"/>
      <c r="AEA132" s="125"/>
      <c r="AEB132" s="125"/>
      <c r="AEC132" s="125"/>
      <c r="AED132" s="125"/>
    </row>
    <row r="133" spans="1:810" s="88" customFormat="1" x14ac:dyDescent="0.3">
      <c r="A133" s="49"/>
      <c r="B133" s="51">
        <v>3</v>
      </c>
      <c r="C133" s="78" t="s">
        <v>409</v>
      </c>
      <c r="D133" s="87" t="s">
        <v>410</v>
      </c>
      <c r="E133" s="79"/>
      <c r="F133" s="79" t="s">
        <v>204</v>
      </c>
      <c r="G133" s="79">
        <v>20</v>
      </c>
      <c r="H133" s="80"/>
      <c r="I133" s="79">
        <v>1</v>
      </c>
      <c r="J133" s="79" t="s">
        <v>32</v>
      </c>
      <c r="K133" s="79" t="s">
        <v>118</v>
      </c>
      <c r="L133" s="105">
        <v>192</v>
      </c>
      <c r="M133" s="82">
        <v>1986</v>
      </c>
      <c r="N133" s="83">
        <v>31687</v>
      </c>
      <c r="O133" s="80"/>
      <c r="P133" s="84"/>
      <c r="Q133" s="84"/>
      <c r="R133" s="85" t="s">
        <v>302</v>
      </c>
      <c r="S133" s="86"/>
      <c r="T133" s="45" t="s">
        <v>166</v>
      </c>
      <c r="U133" s="46" t="str">
        <f t="shared" si="1"/>
        <v xml:space="preserve">Fe </v>
      </c>
      <c r="V133" s="45"/>
      <c r="W133" s="45"/>
      <c r="X133" s="45"/>
      <c r="Y133" s="45"/>
      <c r="Z133" s="45"/>
      <c r="AA133" s="45"/>
      <c r="AB133" s="45"/>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c r="LH133" s="10"/>
      <c r="LI133" s="10"/>
      <c r="LJ133" s="10"/>
      <c r="LK133" s="10"/>
      <c r="LL133" s="10"/>
      <c r="LM133" s="10"/>
      <c r="LN133" s="10"/>
      <c r="LO133" s="10"/>
      <c r="LP133" s="10"/>
      <c r="LQ133" s="10"/>
      <c r="LR133" s="10"/>
      <c r="LS133" s="10"/>
      <c r="LT133" s="10"/>
      <c r="LU133" s="10"/>
      <c r="LV133" s="10"/>
      <c r="LW133" s="10"/>
      <c r="LX133" s="10"/>
      <c r="LY133" s="10"/>
      <c r="LZ133" s="10"/>
      <c r="MA133" s="10"/>
      <c r="MB133" s="10"/>
      <c r="MC133" s="10"/>
      <c r="MD133" s="10"/>
      <c r="ME133" s="10"/>
      <c r="MF133" s="10"/>
      <c r="MG133" s="10"/>
      <c r="MH133" s="10"/>
      <c r="MI133" s="10"/>
      <c r="MJ133" s="10"/>
      <c r="MK133" s="10"/>
      <c r="ML133" s="10"/>
      <c r="MM133" s="10"/>
      <c r="MN133" s="10"/>
      <c r="MO133" s="10"/>
      <c r="MP133" s="10"/>
      <c r="MQ133" s="10"/>
      <c r="MR133" s="10"/>
      <c r="MS133" s="10"/>
      <c r="MT133" s="10"/>
      <c r="MU133" s="10"/>
      <c r="MV133" s="10"/>
      <c r="MW133" s="10"/>
      <c r="MX133" s="10"/>
      <c r="MY133" s="10"/>
      <c r="MZ133" s="10"/>
      <c r="NA133" s="10"/>
      <c r="NB133" s="10"/>
      <c r="NC133" s="10"/>
      <c r="ND133" s="10"/>
      <c r="NE133" s="10"/>
      <c r="NF133" s="10"/>
      <c r="NG133" s="10"/>
      <c r="NH133" s="10"/>
      <c r="NI133" s="10"/>
      <c r="NJ133" s="10"/>
      <c r="NK133" s="10"/>
      <c r="NL133" s="10"/>
      <c r="NM133" s="10"/>
      <c r="NN133" s="10"/>
      <c r="NO133" s="10"/>
      <c r="NP133" s="10"/>
      <c r="NQ133" s="10"/>
      <c r="NR133" s="10"/>
      <c r="NS133" s="10"/>
      <c r="NT133" s="10"/>
      <c r="NU133" s="10"/>
      <c r="NV133" s="10"/>
      <c r="NW133" s="10"/>
      <c r="NX133" s="10"/>
      <c r="NY133" s="10"/>
      <c r="NZ133" s="10"/>
      <c r="OA133" s="10"/>
      <c r="OB133" s="10"/>
      <c r="OC133" s="10"/>
      <c r="OD133" s="10"/>
      <c r="OE133" s="10"/>
      <c r="OF133" s="10"/>
      <c r="OG133" s="10"/>
      <c r="OH133" s="10"/>
      <c r="OI133" s="10"/>
      <c r="OJ133" s="10"/>
      <c r="OK133" s="10"/>
      <c r="OL133" s="10"/>
      <c r="OM133" s="10"/>
      <c r="ON133" s="10"/>
      <c r="OO133" s="10"/>
      <c r="OP133" s="10"/>
      <c r="OQ133" s="10"/>
      <c r="OR133" s="10"/>
      <c r="OS133" s="10"/>
      <c r="OT133" s="10"/>
      <c r="OU133" s="10"/>
      <c r="OV133" s="10"/>
      <c r="OW133" s="10"/>
      <c r="OX133" s="10"/>
      <c r="OY133" s="10"/>
      <c r="OZ133" s="10"/>
      <c r="PA133" s="10"/>
      <c r="PB133" s="10"/>
      <c r="PC133" s="10"/>
      <c r="PD133" s="10"/>
      <c r="PE133" s="10"/>
      <c r="PF133" s="10"/>
      <c r="PG133" s="10"/>
      <c r="PH133" s="10"/>
      <c r="PI133" s="10"/>
      <c r="PJ133" s="10"/>
      <c r="PK133" s="10"/>
      <c r="PL133" s="10"/>
      <c r="PM133" s="10"/>
      <c r="PN133" s="10"/>
      <c r="PO133" s="10"/>
      <c r="PP133" s="10"/>
      <c r="PQ133" s="10"/>
      <c r="PR133" s="10"/>
      <c r="PS133" s="10"/>
      <c r="PT133" s="10"/>
      <c r="PU133" s="10"/>
      <c r="PV133" s="10"/>
      <c r="PW133" s="10"/>
      <c r="PX133" s="10"/>
      <c r="PY133" s="10"/>
      <c r="PZ133" s="10"/>
      <c r="QA133" s="10"/>
      <c r="QB133" s="10"/>
      <c r="QC133" s="10"/>
      <c r="QD133" s="10"/>
      <c r="QE133" s="10"/>
      <c r="QF133" s="10"/>
      <c r="QG133" s="10"/>
      <c r="QH133" s="10"/>
      <c r="QI133" s="10"/>
      <c r="QJ133" s="10"/>
      <c r="QK133" s="10"/>
      <c r="QL133" s="10"/>
      <c r="QM133" s="10"/>
      <c r="QN133" s="10"/>
      <c r="QO133" s="10"/>
      <c r="QP133" s="10"/>
      <c r="QQ133" s="10"/>
      <c r="QR133" s="10"/>
      <c r="QS133" s="10"/>
      <c r="QT133" s="10"/>
      <c r="QU133" s="10"/>
      <c r="QV133" s="10"/>
      <c r="QW133" s="10"/>
      <c r="QX133" s="10"/>
      <c r="QY133" s="10"/>
      <c r="QZ133" s="10"/>
      <c r="RA133" s="10"/>
      <c r="RB133" s="10"/>
      <c r="RC133" s="10"/>
      <c r="RD133" s="10"/>
      <c r="RE133" s="10"/>
      <c r="RF133" s="10"/>
      <c r="RG133" s="10"/>
      <c r="RH133" s="10"/>
      <c r="RI133" s="10"/>
      <c r="RJ133" s="10"/>
      <c r="RK133" s="10"/>
      <c r="RL133" s="10"/>
      <c r="RM133" s="10"/>
      <c r="RN133" s="10"/>
      <c r="RO133" s="10"/>
      <c r="RP133" s="10"/>
      <c r="RQ133" s="10"/>
      <c r="RR133" s="10"/>
      <c r="RS133" s="10"/>
      <c r="RT133" s="10"/>
      <c r="RU133" s="10"/>
      <c r="RV133" s="10"/>
      <c r="RW133" s="10"/>
      <c r="RX133" s="10"/>
      <c r="RY133" s="10"/>
      <c r="RZ133" s="10"/>
      <c r="SA133" s="10"/>
      <c r="SB133" s="10"/>
      <c r="SC133" s="10"/>
      <c r="SD133" s="10"/>
      <c r="SE133" s="10"/>
      <c r="SF133" s="10"/>
      <c r="SG133" s="10"/>
      <c r="SH133" s="10"/>
      <c r="SI133" s="10"/>
      <c r="SJ133" s="10"/>
      <c r="SK133" s="10"/>
      <c r="SL133" s="10"/>
      <c r="SM133" s="10"/>
      <c r="SN133" s="10"/>
      <c r="SO133" s="10"/>
      <c r="SP133" s="10"/>
      <c r="SQ133" s="10"/>
      <c r="SR133" s="10"/>
      <c r="SS133" s="10"/>
      <c r="ST133" s="10"/>
      <c r="SU133" s="10"/>
      <c r="SV133" s="10"/>
      <c r="SW133" s="10"/>
      <c r="SX133" s="10"/>
      <c r="SY133" s="10"/>
      <c r="SZ133" s="10"/>
      <c r="TA133" s="10"/>
      <c r="TB133" s="10"/>
      <c r="TC133" s="10"/>
      <c r="TD133" s="10"/>
      <c r="TE133" s="10"/>
      <c r="TF133" s="10"/>
      <c r="TG133" s="10"/>
      <c r="TH133" s="10"/>
      <c r="TI133" s="10"/>
      <c r="TJ133" s="10"/>
      <c r="TK133" s="10"/>
      <c r="TL133" s="10"/>
      <c r="TM133" s="10"/>
      <c r="TN133" s="10"/>
      <c r="TO133" s="10"/>
      <c r="TP133" s="10"/>
      <c r="TQ133" s="10"/>
      <c r="TR133" s="10"/>
      <c r="TS133" s="10"/>
      <c r="TT133" s="10"/>
      <c r="TU133" s="10"/>
      <c r="TV133" s="10"/>
      <c r="TW133" s="10"/>
      <c r="TX133" s="10"/>
      <c r="TY133" s="10"/>
      <c r="TZ133" s="10"/>
      <c r="UA133" s="10"/>
      <c r="UB133" s="10"/>
      <c r="UC133" s="10"/>
      <c r="UD133" s="10"/>
      <c r="UE133" s="10"/>
      <c r="UF133" s="10"/>
      <c r="UG133" s="10"/>
      <c r="UH133" s="10"/>
      <c r="UI133" s="10"/>
      <c r="UJ133" s="10"/>
      <c r="UK133" s="10"/>
      <c r="UL133" s="10"/>
      <c r="UM133" s="10"/>
      <c r="UN133" s="10"/>
      <c r="UO133" s="10"/>
      <c r="UP133" s="10"/>
      <c r="UQ133" s="10"/>
      <c r="UR133" s="10"/>
      <c r="US133" s="10"/>
      <c r="UT133" s="10"/>
      <c r="UU133" s="10"/>
      <c r="UV133" s="10"/>
      <c r="UW133" s="10"/>
      <c r="UX133" s="10"/>
      <c r="UY133" s="10"/>
      <c r="UZ133" s="10"/>
      <c r="VA133" s="10"/>
      <c r="VB133" s="10"/>
      <c r="VC133" s="10"/>
      <c r="VD133" s="10"/>
      <c r="VE133" s="10"/>
      <c r="VF133" s="10"/>
      <c r="VG133" s="10"/>
      <c r="VH133" s="10"/>
      <c r="VI133" s="10"/>
      <c r="VJ133" s="10"/>
      <c r="VK133" s="10"/>
      <c r="VL133" s="10"/>
      <c r="VM133" s="10"/>
      <c r="VN133" s="10"/>
      <c r="VO133" s="10"/>
      <c r="VP133" s="10"/>
      <c r="VQ133" s="10"/>
      <c r="VR133" s="10"/>
      <c r="VS133" s="10"/>
      <c r="VT133" s="10"/>
      <c r="VU133" s="10"/>
      <c r="VV133" s="10"/>
      <c r="VW133" s="10"/>
      <c r="VX133" s="10"/>
      <c r="VY133" s="10"/>
      <c r="VZ133" s="10"/>
      <c r="WA133" s="10"/>
      <c r="WB133" s="10"/>
      <c r="WC133" s="10"/>
      <c r="WD133" s="10"/>
      <c r="WE133" s="10"/>
      <c r="WF133" s="10"/>
      <c r="WG133" s="10"/>
      <c r="WH133" s="10"/>
      <c r="WI133" s="10"/>
      <c r="WJ133" s="10"/>
      <c r="WK133" s="10"/>
      <c r="WL133" s="10"/>
      <c r="WM133" s="10"/>
      <c r="WN133" s="10"/>
      <c r="WO133" s="10"/>
      <c r="WP133" s="10"/>
      <c r="WQ133" s="10"/>
      <c r="WR133" s="10"/>
      <c r="WS133" s="10"/>
      <c r="WT133" s="10"/>
      <c r="WU133" s="10"/>
      <c r="WV133" s="10"/>
      <c r="WW133" s="10"/>
      <c r="WX133" s="10"/>
      <c r="WY133" s="10"/>
      <c r="WZ133" s="10"/>
      <c r="XA133" s="10"/>
      <c r="XB133" s="10"/>
      <c r="XC133" s="10"/>
      <c r="XD133" s="10"/>
      <c r="XE133" s="10"/>
      <c r="XF133" s="10"/>
      <c r="XG133" s="10"/>
      <c r="XH133" s="10"/>
      <c r="XI133" s="10"/>
      <c r="XJ133" s="10"/>
      <c r="XK133" s="10"/>
      <c r="XL133" s="10"/>
      <c r="XM133" s="10"/>
      <c r="XN133" s="10"/>
      <c r="XO133" s="10"/>
      <c r="XP133" s="10"/>
      <c r="XQ133" s="10"/>
      <c r="XR133" s="10"/>
      <c r="XS133" s="10"/>
      <c r="XT133" s="10"/>
      <c r="XU133" s="10"/>
      <c r="XV133" s="10"/>
      <c r="XW133" s="10"/>
      <c r="XX133" s="10"/>
      <c r="XY133" s="10"/>
      <c r="XZ133" s="10"/>
      <c r="YA133" s="10"/>
      <c r="YB133" s="10"/>
      <c r="YC133" s="10"/>
      <c r="YD133" s="10"/>
      <c r="YE133" s="10"/>
      <c r="YF133" s="10"/>
      <c r="YG133" s="10"/>
      <c r="YH133" s="10"/>
      <c r="YI133" s="10"/>
      <c r="YJ133" s="10"/>
      <c r="YK133" s="10"/>
      <c r="YL133" s="10"/>
      <c r="YM133" s="10"/>
      <c r="YN133" s="10"/>
      <c r="YO133" s="10"/>
      <c r="YP133" s="10"/>
      <c r="YQ133" s="10"/>
      <c r="YR133" s="10"/>
      <c r="YS133" s="10"/>
      <c r="YT133" s="10"/>
      <c r="YU133" s="10"/>
      <c r="YV133" s="10"/>
      <c r="YW133" s="10"/>
      <c r="YX133" s="10"/>
      <c r="YY133" s="10"/>
      <c r="YZ133" s="10"/>
      <c r="ZA133" s="10"/>
      <c r="ZB133" s="10"/>
      <c r="ZC133" s="10"/>
      <c r="ZD133" s="10"/>
      <c r="ZE133" s="10"/>
      <c r="ZF133" s="10"/>
      <c r="ZG133" s="10"/>
      <c r="ZH133" s="10"/>
      <c r="ZI133" s="10"/>
      <c r="ZJ133" s="10"/>
      <c r="ZK133" s="10"/>
      <c r="ZL133" s="10"/>
      <c r="ZM133" s="10"/>
      <c r="ZN133" s="10"/>
      <c r="ZO133" s="10"/>
      <c r="ZP133" s="10"/>
      <c r="ZQ133" s="10"/>
      <c r="ZR133" s="10"/>
      <c r="ZS133" s="10"/>
      <c r="ZT133" s="10"/>
      <c r="ZU133" s="10"/>
      <c r="ZV133" s="10"/>
      <c r="ZW133" s="10"/>
      <c r="ZX133" s="10"/>
      <c r="ZY133" s="10"/>
      <c r="ZZ133" s="10"/>
      <c r="AAA133" s="10"/>
      <c r="AAB133" s="10"/>
      <c r="AAC133" s="10"/>
      <c r="AAD133" s="10"/>
      <c r="AAE133" s="10"/>
      <c r="AAF133" s="10"/>
      <c r="AAG133" s="10"/>
      <c r="AAH133" s="10"/>
      <c r="AAI133" s="10"/>
      <c r="AAJ133" s="10"/>
      <c r="AAK133" s="10"/>
      <c r="AAL133" s="10"/>
      <c r="AAM133" s="10"/>
      <c r="AAN133" s="10"/>
      <c r="AAO133" s="10"/>
      <c r="AAP133" s="10"/>
      <c r="AAQ133" s="10"/>
      <c r="AAR133" s="10"/>
      <c r="AAS133" s="10"/>
      <c r="AAT133" s="10"/>
      <c r="AAU133" s="10"/>
      <c r="AAV133" s="10"/>
      <c r="AAW133" s="10"/>
      <c r="AAX133" s="10"/>
      <c r="AAY133" s="10"/>
      <c r="AAZ133" s="10"/>
      <c r="ABA133" s="10"/>
      <c r="ABB133" s="10"/>
      <c r="ABC133" s="10"/>
      <c r="ABD133" s="10"/>
      <c r="ABE133" s="10"/>
      <c r="ABF133" s="10"/>
      <c r="ABG133" s="10"/>
      <c r="ABH133" s="10"/>
      <c r="ABI133" s="10"/>
      <c r="ABJ133" s="10"/>
      <c r="ABK133" s="10"/>
      <c r="ABL133" s="10"/>
      <c r="ABM133" s="10"/>
      <c r="ABN133" s="10"/>
      <c r="ABO133" s="10"/>
      <c r="ABP133" s="10"/>
      <c r="ABQ133" s="10"/>
      <c r="ABR133" s="10"/>
      <c r="ABS133" s="10"/>
      <c r="ABT133" s="10"/>
      <c r="ABU133" s="10"/>
      <c r="ABV133" s="10"/>
      <c r="ABW133" s="10"/>
      <c r="ABX133" s="10"/>
      <c r="ABY133" s="10"/>
      <c r="ABZ133" s="10"/>
      <c r="ACA133" s="10"/>
      <c r="ACB133" s="10"/>
      <c r="ACC133" s="10"/>
      <c r="ACD133" s="10"/>
      <c r="ACE133" s="10"/>
      <c r="ACF133" s="10"/>
      <c r="ACG133" s="10"/>
      <c r="ACH133" s="10"/>
      <c r="ACI133" s="10"/>
      <c r="ACJ133" s="10"/>
      <c r="ACK133" s="10"/>
      <c r="ACL133" s="10"/>
      <c r="ACM133" s="10"/>
      <c r="ACN133" s="10"/>
      <c r="ACO133" s="10"/>
      <c r="ACP133" s="10"/>
      <c r="ACQ133" s="10"/>
      <c r="ACR133" s="10"/>
      <c r="ACS133" s="10"/>
      <c r="ACT133" s="10"/>
      <c r="ACU133" s="10"/>
      <c r="ACV133" s="10"/>
      <c r="ACW133" s="10"/>
      <c r="ACX133" s="10"/>
      <c r="ACY133" s="10"/>
      <c r="ACZ133" s="10"/>
      <c r="ADA133" s="10"/>
      <c r="ADB133" s="10"/>
      <c r="ADC133" s="10"/>
      <c r="ADD133" s="10"/>
      <c r="ADE133" s="10"/>
      <c r="ADF133" s="10"/>
      <c r="ADG133" s="10"/>
      <c r="ADH133" s="10"/>
      <c r="ADI133" s="10"/>
      <c r="ADJ133" s="10"/>
      <c r="ADK133" s="10"/>
      <c r="ADL133" s="10"/>
      <c r="ADM133" s="10"/>
      <c r="ADN133" s="10"/>
      <c r="ADO133" s="10"/>
      <c r="ADP133" s="10"/>
      <c r="ADQ133" s="10"/>
      <c r="ADR133" s="10"/>
      <c r="ADS133" s="10"/>
      <c r="ADT133" s="10"/>
      <c r="ADU133" s="10"/>
      <c r="ADV133" s="10"/>
      <c r="ADW133" s="10"/>
      <c r="ADX133" s="10"/>
      <c r="ADY133" s="10"/>
      <c r="ADZ133" s="10"/>
      <c r="AEA133" s="10"/>
      <c r="AEB133" s="10"/>
      <c r="AEC133" s="10"/>
      <c r="AED133" s="10"/>
    </row>
    <row r="134" spans="1:810" s="88" customFormat="1" x14ac:dyDescent="0.3">
      <c r="A134" s="49"/>
      <c r="B134" s="51">
        <v>3</v>
      </c>
      <c r="C134" s="78" t="s">
        <v>411</v>
      </c>
      <c r="D134" s="87" t="s">
        <v>133</v>
      </c>
      <c r="E134" s="79" t="s">
        <v>192</v>
      </c>
      <c r="F134" s="79" t="s">
        <v>101</v>
      </c>
      <c r="G134" s="79">
        <v>7.5</v>
      </c>
      <c r="H134" s="80">
        <v>200000</v>
      </c>
      <c r="I134" s="79">
        <v>1</v>
      </c>
      <c r="J134" s="79" t="s">
        <v>42</v>
      </c>
      <c r="K134" s="79" t="s">
        <v>96</v>
      </c>
      <c r="L134" s="105">
        <v>190</v>
      </c>
      <c r="M134" s="82">
        <v>1986</v>
      </c>
      <c r="N134" s="83">
        <v>31548</v>
      </c>
      <c r="O134" s="80"/>
      <c r="P134" s="84"/>
      <c r="Q134" s="84"/>
      <c r="R134" s="85" t="s">
        <v>302</v>
      </c>
      <c r="S134" s="86"/>
      <c r="T134" s="45"/>
      <c r="U134" s="46" t="str">
        <f t="shared" si="1"/>
        <v>Sn</v>
      </c>
      <c r="V134" s="45"/>
      <c r="W134" s="45"/>
      <c r="X134" s="45"/>
      <c r="Y134" s="45"/>
      <c r="Z134" s="45"/>
      <c r="AA134" s="45"/>
      <c r="AB134" s="45"/>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c r="LH134" s="10"/>
      <c r="LI134" s="10"/>
      <c r="LJ134" s="10"/>
      <c r="LK134" s="10"/>
      <c r="LL134" s="10"/>
      <c r="LM134" s="10"/>
      <c r="LN134" s="10"/>
      <c r="LO134" s="10"/>
      <c r="LP134" s="10"/>
      <c r="LQ134" s="10"/>
      <c r="LR134" s="10"/>
      <c r="LS134" s="10"/>
      <c r="LT134" s="10"/>
      <c r="LU134" s="10"/>
      <c r="LV134" s="10"/>
      <c r="LW134" s="10"/>
      <c r="LX134" s="10"/>
      <c r="LY134" s="10"/>
      <c r="LZ134" s="10"/>
      <c r="MA134" s="10"/>
      <c r="MB134" s="10"/>
      <c r="MC134" s="10"/>
      <c r="MD134" s="10"/>
      <c r="ME134" s="10"/>
      <c r="MF134" s="10"/>
      <c r="MG134" s="10"/>
      <c r="MH134" s="10"/>
      <c r="MI134" s="10"/>
      <c r="MJ134" s="10"/>
      <c r="MK134" s="10"/>
      <c r="ML134" s="10"/>
      <c r="MM134" s="10"/>
      <c r="MN134" s="10"/>
      <c r="MO134" s="10"/>
      <c r="MP134" s="10"/>
      <c r="MQ134" s="10"/>
      <c r="MR134" s="10"/>
      <c r="MS134" s="10"/>
      <c r="MT134" s="10"/>
      <c r="MU134" s="10"/>
      <c r="MV134" s="10"/>
      <c r="MW134" s="10"/>
      <c r="MX134" s="10"/>
      <c r="MY134" s="10"/>
      <c r="MZ134" s="10"/>
      <c r="NA134" s="10"/>
      <c r="NB134" s="10"/>
      <c r="NC134" s="10"/>
      <c r="ND134" s="10"/>
      <c r="NE134" s="10"/>
      <c r="NF134" s="10"/>
      <c r="NG134" s="10"/>
      <c r="NH134" s="10"/>
      <c r="NI134" s="10"/>
      <c r="NJ134" s="10"/>
      <c r="NK134" s="10"/>
      <c r="NL134" s="10"/>
      <c r="NM134" s="10"/>
      <c r="NN134" s="10"/>
      <c r="NO134" s="10"/>
      <c r="NP134" s="10"/>
      <c r="NQ134" s="10"/>
      <c r="NR134" s="10"/>
      <c r="NS134" s="10"/>
      <c r="NT134" s="10"/>
      <c r="NU134" s="10"/>
      <c r="NV134" s="10"/>
      <c r="NW134" s="10"/>
      <c r="NX134" s="10"/>
      <c r="NY134" s="10"/>
      <c r="NZ134" s="10"/>
      <c r="OA134" s="10"/>
      <c r="OB134" s="10"/>
      <c r="OC134" s="10"/>
      <c r="OD134" s="10"/>
      <c r="OE134" s="10"/>
      <c r="OF134" s="10"/>
      <c r="OG134" s="10"/>
      <c r="OH134" s="10"/>
      <c r="OI134" s="10"/>
      <c r="OJ134" s="10"/>
      <c r="OK134" s="10"/>
      <c r="OL134" s="10"/>
      <c r="OM134" s="10"/>
      <c r="ON134" s="10"/>
      <c r="OO134" s="10"/>
      <c r="OP134" s="10"/>
      <c r="OQ134" s="10"/>
      <c r="OR134" s="10"/>
      <c r="OS134" s="10"/>
      <c r="OT134" s="10"/>
      <c r="OU134" s="10"/>
      <c r="OV134" s="10"/>
      <c r="OW134" s="10"/>
      <c r="OX134" s="10"/>
      <c r="OY134" s="10"/>
      <c r="OZ134" s="10"/>
      <c r="PA134" s="10"/>
      <c r="PB134" s="10"/>
      <c r="PC134" s="10"/>
      <c r="PD134" s="10"/>
      <c r="PE134" s="10"/>
      <c r="PF134" s="10"/>
      <c r="PG134" s="10"/>
      <c r="PH134" s="10"/>
      <c r="PI134" s="10"/>
      <c r="PJ134" s="10"/>
      <c r="PK134" s="10"/>
      <c r="PL134" s="10"/>
      <c r="PM134" s="10"/>
      <c r="PN134" s="10"/>
      <c r="PO134" s="10"/>
      <c r="PP134" s="10"/>
      <c r="PQ134" s="10"/>
      <c r="PR134" s="10"/>
      <c r="PS134" s="10"/>
      <c r="PT134" s="10"/>
      <c r="PU134" s="10"/>
      <c r="PV134" s="10"/>
      <c r="PW134" s="10"/>
      <c r="PX134" s="10"/>
      <c r="PY134" s="10"/>
      <c r="PZ134" s="10"/>
      <c r="QA134" s="10"/>
      <c r="QB134" s="10"/>
      <c r="QC134" s="10"/>
      <c r="QD134" s="10"/>
      <c r="QE134" s="10"/>
      <c r="QF134" s="10"/>
      <c r="QG134" s="10"/>
      <c r="QH134" s="10"/>
      <c r="QI134" s="10"/>
      <c r="QJ134" s="10"/>
      <c r="QK134" s="10"/>
      <c r="QL134" s="10"/>
      <c r="QM134" s="10"/>
      <c r="QN134" s="10"/>
      <c r="QO134" s="10"/>
      <c r="QP134" s="10"/>
      <c r="QQ134" s="10"/>
      <c r="QR134" s="10"/>
      <c r="QS134" s="10"/>
      <c r="QT134" s="10"/>
      <c r="QU134" s="10"/>
      <c r="QV134" s="10"/>
      <c r="QW134" s="10"/>
      <c r="QX134" s="10"/>
      <c r="QY134" s="10"/>
      <c r="QZ134" s="10"/>
      <c r="RA134" s="10"/>
      <c r="RB134" s="10"/>
      <c r="RC134" s="10"/>
      <c r="RD134" s="10"/>
      <c r="RE134" s="10"/>
      <c r="RF134" s="10"/>
      <c r="RG134" s="10"/>
      <c r="RH134" s="10"/>
      <c r="RI134" s="10"/>
      <c r="RJ134" s="10"/>
      <c r="RK134" s="10"/>
      <c r="RL134" s="10"/>
      <c r="RM134" s="10"/>
      <c r="RN134" s="10"/>
      <c r="RO134" s="10"/>
      <c r="RP134" s="10"/>
      <c r="RQ134" s="10"/>
      <c r="RR134" s="10"/>
      <c r="RS134" s="10"/>
      <c r="RT134" s="10"/>
      <c r="RU134" s="10"/>
      <c r="RV134" s="10"/>
      <c r="RW134" s="10"/>
      <c r="RX134" s="10"/>
      <c r="RY134" s="10"/>
      <c r="RZ134" s="10"/>
      <c r="SA134" s="10"/>
      <c r="SB134" s="10"/>
      <c r="SC134" s="10"/>
      <c r="SD134" s="10"/>
      <c r="SE134" s="10"/>
      <c r="SF134" s="10"/>
      <c r="SG134" s="10"/>
      <c r="SH134" s="10"/>
      <c r="SI134" s="10"/>
      <c r="SJ134" s="10"/>
      <c r="SK134" s="10"/>
      <c r="SL134" s="10"/>
      <c r="SM134" s="10"/>
      <c r="SN134" s="10"/>
      <c r="SO134" s="10"/>
      <c r="SP134" s="10"/>
      <c r="SQ134" s="10"/>
      <c r="SR134" s="10"/>
      <c r="SS134" s="10"/>
      <c r="ST134" s="10"/>
      <c r="SU134" s="10"/>
      <c r="SV134" s="10"/>
      <c r="SW134" s="10"/>
      <c r="SX134" s="10"/>
      <c r="SY134" s="10"/>
      <c r="SZ134" s="10"/>
      <c r="TA134" s="10"/>
      <c r="TB134" s="10"/>
      <c r="TC134" s="10"/>
      <c r="TD134" s="10"/>
      <c r="TE134" s="10"/>
      <c r="TF134" s="10"/>
      <c r="TG134" s="10"/>
      <c r="TH134" s="10"/>
      <c r="TI134" s="10"/>
      <c r="TJ134" s="10"/>
      <c r="TK134" s="10"/>
      <c r="TL134" s="10"/>
      <c r="TM134" s="10"/>
      <c r="TN134" s="10"/>
      <c r="TO134" s="10"/>
      <c r="TP134" s="10"/>
      <c r="TQ134" s="10"/>
      <c r="TR134" s="10"/>
      <c r="TS134" s="10"/>
      <c r="TT134" s="10"/>
      <c r="TU134" s="10"/>
      <c r="TV134" s="10"/>
      <c r="TW134" s="10"/>
      <c r="TX134" s="10"/>
      <c r="TY134" s="10"/>
      <c r="TZ134" s="10"/>
      <c r="UA134" s="10"/>
      <c r="UB134" s="10"/>
      <c r="UC134" s="10"/>
      <c r="UD134" s="10"/>
      <c r="UE134" s="10"/>
      <c r="UF134" s="10"/>
      <c r="UG134" s="10"/>
      <c r="UH134" s="10"/>
      <c r="UI134" s="10"/>
      <c r="UJ134" s="10"/>
      <c r="UK134" s="10"/>
      <c r="UL134" s="10"/>
      <c r="UM134" s="10"/>
      <c r="UN134" s="10"/>
      <c r="UO134" s="10"/>
      <c r="UP134" s="10"/>
      <c r="UQ134" s="10"/>
      <c r="UR134" s="10"/>
      <c r="US134" s="10"/>
      <c r="UT134" s="10"/>
      <c r="UU134" s="10"/>
      <c r="UV134" s="10"/>
      <c r="UW134" s="10"/>
      <c r="UX134" s="10"/>
      <c r="UY134" s="10"/>
      <c r="UZ134" s="10"/>
      <c r="VA134" s="10"/>
      <c r="VB134" s="10"/>
      <c r="VC134" s="10"/>
      <c r="VD134" s="10"/>
      <c r="VE134" s="10"/>
      <c r="VF134" s="10"/>
      <c r="VG134" s="10"/>
      <c r="VH134" s="10"/>
      <c r="VI134" s="10"/>
      <c r="VJ134" s="10"/>
      <c r="VK134" s="10"/>
      <c r="VL134" s="10"/>
      <c r="VM134" s="10"/>
      <c r="VN134" s="10"/>
      <c r="VO134" s="10"/>
      <c r="VP134" s="10"/>
      <c r="VQ134" s="10"/>
      <c r="VR134" s="10"/>
      <c r="VS134" s="10"/>
      <c r="VT134" s="10"/>
      <c r="VU134" s="10"/>
      <c r="VV134" s="10"/>
      <c r="VW134" s="10"/>
      <c r="VX134" s="10"/>
      <c r="VY134" s="10"/>
      <c r="VZ134" s="10"/>
      <c r="WA134" s="10"/>
      <c r="WB134" s="10"/>
      <c r="WC134" s="10"/>
      <c r="WD134" s="10"/>
      <c r="WE134" s="10"/>
      <c r="WF134" s="10"/>
      <c r="WG134" s="10"/>
      <c r="WH134" s="10"/>
      <c r="WI134" s="10"/>
      <c r="WJ134" s="10"/>
      <c r="WK134" s="10"/>
      <c r="WL134" s="10"/>
      <c r="WM134" s="10"/>
      <c r="WN134" s="10"/>
      <c r="WO134" s="10"/>
      <c r="WP134" s="10"/>
      <c r="WQ134" s="10"/>
      <c r="WR134" s="10"/>
      <c r="WS134" s="10"/>
      <c r="WT134" s="10"/>
      <c r="WU134" s="10"/>
      <c r="WV134" s="10"/>
      <c r="WW134" s="10"/>
      <c r="WX134" s="10"/>
      <c r="WY134" s="10"/>
      <c r="WZ134" s="10"/>
      <c r="XA134" s="10"/>
      <c r="XB134" s="10"/>
      <c r="XC134" s="10"/>
      <c r="XD134" s="10"/>
      <c r="XE134" s="10"/>
      <c r="XF134" s="10"/>
      <c r="XG134" s="10"/>
      <c r="XH134" s="10"/>
      <c r="XI134" s="10"/>
      <c r="XJ134" s="10"/>
      <c r="XK134" s="10"/>
      <c r="XL134" s="10"/>
      <c r="XM134" s="10"/>
      <c r="XN134" s="10"/>
      <c r="XO134" s="10"/>
      <c r="XP134" s="10"/>
      <c r="XQ134" s="10"/>
      <c r="XR134" s="10"/>
      <c r="XS134" s="10"/>
      <c r="XT134" s="10"/>
      <c r="XU134" s="10"/>
      <c r="XV134" s="10"/>
      <c r="XW134" s="10"/>
      <c r="XX134" s="10"/>
      <c r="XY134" s="10"/>
      <c r="XZ134" s="10"/>
      <c r="YA134" s="10"/>
      <c r="YB134" s="10"/>
      <c r="YC134" s="10"/>
      <c r="YD134" s="10"/>
      <c r="YE134" s="10"/>
      <c r="YF134" s="10"/>
      <c r="YG134" s="10"/>
      <c r="YH134" s="10"/>
      <c r="YI134" s="10"/>
      <c r="YJ134" s="10"/>
      <c r="YK134" s="10"/>
      <c r="YL134" s="10"/>
      <c r="YM134" s="10"/>
      <c r="YN134" s="10"/>
      <c r="YO134" s="10"/>
      <c r="YP134" s="10"/>
      <c r="YQ134" s="10"/>
      <c r="YR134" s="10"/>
      <c r="YS134" s="10"/>
      <c r="YT134" s="10"/>
      <c r="YU134" s="10"/>
      <c r="YV134" s="10"/>
      <c r="YW134" s="10"/>
      <c r="YX134" s="10"/>
      <c r="YY134" s="10"/>
      <c r="YZ134" s="10"/>
      <c r="ZA134" s="10"/>
      <c r="ZB134" s="10"/>
      <c r="ZC134" s="10"/>
      <c r="ZD134" s="10"/>
      <c r="ZE134" s="10"/>
      <c r="ZF134" s="10"/>
      <c r="ZG134" s="10"/>
      <c r="ZH134" s="10"/>
      <c r="ZI134" s="10"/>
      <c r="ZJ134" s="10"/>
      <c r="ZK134" s="10"/>
      <c r="ZL134" s="10"/>
      <c r="ZM134" s="10"/>
      <c r="ZN134" s="10"/>
      <c r="ZO134" s="10"/>
      <c r="ZP134" s="10"/>
      <c r="ZQ134" s="10"/>
      <c r="ZR134" s="10"/>
      <c r="ZS134" s="10"/>
      <c r="ZT134" s="10"/>
      <c r="ZU134" s="10"/>
      <c r="ZV134" s="10"/>
      <c r="ZW134" s="10"/>
      <c r="ZX134" s="10"/>
      <c r="ZY134" s="10"/>
      <c r="ZZ134" s="10"/>
      <c r="AAA134" s="10"/>
      <c r="AAB134" s="10"/>
      <c r="AAC134" s="10"/>
      <c r="AAD134" s="10"/>
      <c r="AAE134" s="10"/>
      <c r="AAF134" s="10"/>
      <c r="AAG134" s="10"/>
      <c r="AAH134" s="10"/>
      <c r="AAI134" s="10"/>
      <c r="AAJ134" s="10"/>
      <c r="AAK134" s="10"/>
      <c r="AAL134" s="10"/>
      <c r="AAM134" s="10"/>
      <c r="AAN134" s="10"/>
      <c r="AAO134" s="10"/>
      <c r="AAP134" s="10"/>
      <c r="AAQ134" s="10"/>
      <c r="AAR134" s="10"/>
      <c r="AAS134" s="10"/>
      <c r="AAT134" s="10"/>
      <c r="AAU134" s="10"/>
      <c r="AAV134" s="10"/>
      <c r="AAW134" s="10"/>
      <c r="AAX134" s="10"/>
      <c r="AAY134" s="10"/>
      <c r="AAZ134" s="10"/>
      <c r="ABA134" s="10"/>
      <c r="ABB134" s="10"/>
      <c r="ABC134" s="10"/>
      <c r="ABD134" s="10"/>
      <c r="ABE134" s="10"/>
      <c r="ABF134" s="10"/>
      <c r="ABG134" s="10"/>
      <c r="ABH134" s="10"/>
      <c r="ABI134" s="10"/>
      <c r="ABJ134" s="10"/>
      <c r="ABK134" s="10"/>
      <c r="ABL134" s="10"/>
      <c r="ABM134" s="10"/>
      <c r="ABN134" s="10"/>
      <c r="ABO134" s="10"/>
      <c r="ABP134" s="10"/>
      <c r="ABQ134" s="10"/>
      <c r="ABR134" s="10"/>
      <c r="ABS134" s="10"/>
      <c r="ABT134" s="10"/>
      <c r="ABU134" s="10"/>
      <c r="ABV134" s="10"/>
      <c r="ABW134" s="10"/>
      <c r="ABX134" s="10"/>
      <c r="ABY134" s="10"/>
      <c r="ABZ134" s="10"/>
      <c r="ACA134" s="10"/>
      <c r="ACB134" s="10"/>
      <c r="ACC134" s="10"/>
      <c r="ACD134" s="10"/>
      <c r="ACE134" s="10"/>
      <c r="ACF134" s="10"/>
      <c r="ACG134" s="10"/>
      <c r="ACH134" s="10"/>
      <c r="ACI134" s="10"/>
      <c r="ACJ134" s="10"/>
      <c r="ACK134" s="10"/>
      <c r="ACL134" s="10"/>
      <c r="ACM134" s="10"/>
      <c r="ACN134" s="10"/>
      <c r="ACO134" s="10"/>
      <c r="ACP134" s="10"/>
      <c r="ACQ134" s="10"/>
      <c r="ACR134" s="10"/>
      <c r="ACS134" s="10"/>
      <c r="ACT134" s="10"/>
      <c r="ACU134" s="10"/>
      <c r="ACV134" s="10"/>
      <c r="ACW134" s="10"/>
      <c r="ACX134" s="10"/>
      <c r="ACY134" s="10"/>
      <c r="ACZ134" s="10"/>
      <c r="ADA134" s="10"/>
      <c r="ADB134" s="10"/>
      <c r="ADC134" s="10"/>
      <c r="ADD134" s="10"/>
      <c r="ADE134" s="10"/>
      <c r="ADF134" s="10"/>
      <c r="ADG134" s="10"/>
      <c r="ADH134" s="10"/>
      <c r="ADI134" s="10"/>
      <c r="ADJ134" s="10"/>
      <c r="ADK134" s="10"/>
      <c r="ADL134" s="10"/>
      <c r="ADM134" s="10"/>
      <c r="ADN134" s="10"/>
      <c r="ADO134" s="10"/>
      <c r="ADP134" s="10"/>
      <c r="ADQ134" s="10"/>
      <c r="ADR134" s="10"/>
      <c r="ADS134" s="10"/>
      <c r="ADT134" s="10"/>
      <c r="ADU134" s="10"/>
      <c r="ADV134" s="10"/>
      <c r="ADW134" s="10"/>
      <c r="ADX134" s="10"/>
      <c r="ADY134" s="10"/>
      <c r="ADZ134" s="10"/>
      <c r="AEA134" s="10"/>
      <c r="AEB134" s="10"/>
      <c r="AEC134" s="10"/>
      <c r="AED134" s="10"/>
    </row>
    <row r="135" spans="1:810" s="88" customFormat="1" x14ac:dyDescent="0.3">
      <c r="A135" s="49"/>
      <c r="B135" s="51">
        <v>3</v>
      </c>
      <c r="C135" s="78" t="s">
        <v>412</v>
      </c>
      <c r="D135" s="87" t="s">
        <v>133</v>
      </c>
      <c r="E135" s="79" t="s">
        <v>413</v>
      </c>
      <c r="F135" s="79"/>
      <c r="G135" s="79">
        <v>17</v>
      </c>
      <c r="H135" s="80">
        <v>30000</v>
      </c>
      <c r="I135" s="79">
        <v>1</v>
      </c>
      <c r="J135" s="79" t="s">
        <v>42</v>
      </c>
      <c r="K135" s="79" t="s">
        <v>96</v>
      </c>
      <c r="L135" s="105">
        <v>191</v>
      </c>
      <c r="M135" s="82">
        <v>1986</v>
      </c>
      <c r="N135" s="83">
        <v>31548</v>
      </c>
      <c r="O135" s="80" t="s">
        <v>414</v>
      </c>
      <c r="P135" s="84"/>
      <c r="Q135" s="84"/>
      <c r="R135" s="85" t="s">
        <v>302</v>
      </c>
      <c r="S135" s="86"/>
      <c r="T135" s="45"/>
      <c r="U135" s="46" t="str">
        <f t="shared" si="1"/>
        <v>Sn</v>
      </c>
      <c r="V135" s="45"/>
      <c r="W135" s="45"/>
      <c r="X135" s="45"/>
      <c r="Y135" s="45"/>
      <c r="Z135" s="45"/>
      <c r="AA135" s="45"/>
      <c r="AB135" s="45"/>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c r="LH135" s="10"/>
      <c r="LI135" s="10"/>
      <c r="LJ135" s="10"/>
      <c r="LK135" s="10"/>
      <c r="LL135" s="10"/>
      <c r="LM135" s="10"/>
      <c r="LN135" s="10"/>
      <c r="LO135" s="10"/>
      <c r="LP135" s="10"/>
      <c r="LQ135" s="10"/>
      <c r="LR135" s="10"/>
      <c r="LS135" s="10"/>
      <c r="LT135" s="10"/>
      <c r="LU135" s="10"/>
      <c r="LV135" s="10"/>
      <c r="LW135" s="10"/>
      <c r="LX135" s="10"/>
      <c r="LY135" s="10"/>
      <c r="LZ135" s="10"/>
      <c r="MA135" s="10"/>
      <c r="MB135" s="10"/>
      <c r="MC135" s="10"/>
      <c r="MD135" s="10"/>
      <c r="ME135" s="10"/>
      <c r="MF135" s="10"/>
      <c r="MG135" s="10"/>
      <c r="MH135" s="10"/>
      <c r="MI135" s="10"/>
      <c r="MJ135" s="10"/>
      <c r="MK135" s="10"/>
      <c r="ML135" s="10"/>
      <c r="MM135" s="10"/>
      <c r="MN135" s="10"/>
      <c r="MO135" s="10"/>
      <c r="MP135" s="10"/>
      <c r="MQ135" s="10"/>
      <c r="MR135" s="10"/>
      <c r="MS135" s="10"/>
      <c r="MT135" s="10"/>
      <c r="MU135" s="10"/>
      <c r="MV135" s="10"/>
      <c r="MW135" s="10"/>
      <c r="MX135" s="10"/>
      <c r="MY135" s="10"/>
      <c r="MZ135" s="10"/>
      <c r="NA135" s="10"/>
      <c r="NB135" s="10"/>
      <c r="NC135" s="10"/>
      <c r="ND135" s="10"/>
      <c r="NE135" s="10"/>
      <c r="NF135" s="10"/>
      <c r="NG135" s="10"/>
      <c r="NH135" s="10"/>
      <c r="NI135" s="10"/>
      <c r="NJ135" s="10"/>
      <c r="NK135" s="10"/>
      <c r="NL135" s="10"/>
      <c r="NM135" s="10"/>
      <c r="NN135" s="10"/>
      <c r="NO135" s="10"/>
      <c r="NP135" s="10"/>
      <c r="NQ135" s="10"/>
      <c r="NR135" s="10"/>
      <c r="NS135" s="10"/>
      <c r="NT135" s="10"/>
      <c r="NU135" s="10"/>
      <c r="NV135" s="10"/>
      <c r="NW135" s="10"/>
      <c r="NX135" s="10"/>
      <c r="NY135" s="10"/>
      <c r="NZ135" s="10"/>
      <c r="OA135" s="10"/>
      <c r="OB135" s="10"/>
      <c r="OC135" s="10"/>
      <c r="OD135" s="10"/>
      <c r="OE135" s="10"/>
      <c r="OF135" s="10"/>
      <c r="OG135" s="10"/>
      <c r="OH135" s="10"/>
      <c r="OI135" s="10"/>
      <c r="OJ135" s="10"/>
      <c r="OK135" s="10"/>
      <c r="OL135" s="10"/>
      <c r="OM135" s="10"/>
      <c r="ON135" s="10"/>
      <c r="OO135" s="10"/>
      <c r="OP135" s="10"/>
      <c r="OQ135" s="10"/>
      <c r="OR135" s="10"/>
      <c r="OS135" s="10"/>
      <c r="OT135" s="10"/>
      <c r="OU135" s="10"/>
      <c r="OV135" s="10"/>
      <c r="OW135" s="10"/>
      <c r="OX135" s="10"/>
      <c r="OY135" s="10"/>
      <c r="OZ135" s="10"/>
      <c r="PA135" s="10"/>
      <c r="PB135" s="10"/>
      <c r="PC135" s="10"/>
      <c r="PD135" s="10"/>
      <c r="PE135" s="10"/>
      <c r="PF135" s="10"/>
      <c r="PG135" s="10"/>
      <c r="PH135" s="10"/>
      <c r="PI135" s="10"/>
      <c r="PJ135" s="10"/>
      <c r="PK135" s="10"/>
      <c r="PL135" s="10"/>
      <c r="PM135" s="10"/>
      <c r="PN135" s="10"/>
      <c r="PO135" s="10"/>
      <c r="PP135" s="10"/>
      <c r="PQ135" s="10"/>
      <c r="PR135" s="10"/>
      <c r="PS135" s="10"/>
      <c r="PT135" s="10"/>
      <c r="PU135" s="10"/>
      <c r="PV135" s="10"/>
      <c r="PW135" s="10"/>
      <c r="PX135" s="10"/>
      <c r="PY135" s="10"/>
      <c r="PZ135" s="10"/>
      <c r="QA135" s="10"/>
      <c r="QB135" s="10"/>
      <c r="QC135" s="10"/>
      <c r="QD135" s="10"/>
      <c r="QE135" s="10"/>
      <c r="QF135" s="10"/>
      <c r="QG135" s="10"/>
      <c r="QH135" s="10"/>
      <c r="QI135" s="10"/>
      <c r="QJ135" s="10"/>
      <c r="QK135" s="10"/>
      <c r="QL135" s="10"/>
      <c r="QM135" s="10"/>
      <c r="QN135" s="10"/>
      <c r="QO135" s="10"/>
      <c r="QP135" s="10"/>
      <c r="QQ135" s="10"/>
      <c r="QR135" s="10"/>
      <c r="QS135" s="10"/>
      <c r="QT135" s="10"/>
      <c r="QU135" s="10"/>
      <c r="QV135" s="10"/>
      <c r="QW135" s="10"/>
      <c r="QX135" s="10"/>
      <c r="QY135" s="10"/>
      <c r="QZ135" s="10"/>
      <c r="RA135" s="10"/>
      <c r="RB135" s="10"/>
      <c r="RC135" s="10"/>
      <c r="RD135" s="10"/>
      <c r="RE135" s="10"/>
      <c r="RF135" s="10"/>
      <c r="RG135" s="10"/>
      <c r="RH135" s="10"/>
      <c r="RI135" s="10"/>
      <c r="RJ135" s="10"/>
      <c r="RK135" s="10"/>
      <c r="RL135" s="10"/>
      <c r="RM135" s="10"/>
      <c r="RN135" s="10"/>
      <c r="RO135" s="10"/>
      <c r="RP135" s="10"/>
      <c r="RQ135" s="10"/>
      <c r="RR135" s="10"/>
      <c r="RS135" s="10"/>
      <c r="RT135" s="10"/>
      <c r="RU135" s="10"/>
      <c r="RV135" s="10"/>
      <c r="RW135" s="10"/>
      <c r="RX135" s="10"/>
      <c r="RY135" s="10"/>
      <c r="RZ135" s="10"/>
      <c r="SA135" s="10"/>
      <c r="SB135" s="10"/>
      <c r="SC135" s="10"/>
      <c r="SD135" s="10"/>
      <c r="SE135" s="10"/>
      <c r="SF135" s="10"/>
      <c r="SG135" s="10"/>
      <c r="SH135" s="10"/>
      <c r="SI135" s="10"/>
      <c r="SJ135" s="10"/>
      <c r="SK135" s="10"/>
      <c r="SL135" s="10"/>
      <c r="SM135" s="10"/>
      <c r="SN135" s="10"/>
      <c r="SO135" s="10"/>
      <c r="SP135" s="10"/>
      <c r="SQ135" s="10"/>
      <c r="SR135" s="10"/>
      <c r="SS135" s="10"/>
      <c r="ST135" s="10"/>
      <c r="SU135" s="10"/>
      <c r="SV135" s="10"/>
      <c r="SW135" s="10"/>
      <c r="SX135" s="10"/>
      <c r="SY135" s="10"/>
      <c r="SZ135" s="10"/>
      <c r="TA135" s="10"/>
      <c r="TB135" s="10"/>
      <c r="TC135" s="10"/>
      <c r="TD135" s="10"/>
      <c r="TE135" s="10"/>
      <c r="TF135" s="10"/>
      <c r="TG135" s="10"/>
      <c r="TH135" s="10"/>
      <c r="TI135" s="10"/>
      <c r="TJ135" s="10"/>
      <c r="TK135" s="10"/>
      <c r="TL135" s="10"/>
      <c r="TM135" s="10"/>
      <c r="TN135" s="10"/>
      <c r="TO135" s="10"/>
      <c r="TP135" s="10"/>
      <c r="TQ135" s="10"/>
      <c r="TR135" s="10"/>
      <c r="TS135" s="10"/>
      <c r="TT135" s="10"/>
      <c r="TU135" s="10"/>
      <c r="TV135" s="10"/>
      <c r="TW135" s="10"/>
      <c r="TX135" s="10"/>
      <c r="TY135" s="10"/>
      <c r="TZ135" s="10"/>
      <c r="UA135" s="10"/>
      <c r="UB135" s="10"/>
      <c r="UC135" s="10"/>
      <c r="UD135" s="10"/>
      <c r="UE135" s="10"/>
      <c r="UF135" s="10"/>
      <c r="UG135" s="10"/>
      <c r="UH135" s="10"/>
      <c r="UI135" s="10"/>
      <c r="UJ135" s="10"/>
      <c r="UK135" s="10"/>
      <c r="UL135" s="10"/>
      <c r="UM135" s="10"/>
      <c r="UN135" s="10"/>
      <c r="UO135" s="10"/>
      <c r="UP135" s="10"/>
      <c r="UQ135" s="10"/>
      <c r="UR135" s="10"/>
      <c r="US135" s="10"/>
      <c r="UT135" s="10"/>
      <c r="UU135" s="10"/>
      <c r="UV135" s="10"/>
      <c r="UW135" s="10"/>
      <c r="UX135" s="10"/>
      <c r="UY135" s="10"/>
      <c r="UZ135" s="10"/>
      <c r="VA135" s="10"/>
      <c r="VB135" s="10"/>
      <c r="VC135" s="10"/>
      <c r="VD135" s="10"/>
      <c r="VE135" s="10"/>
      <c r="VF135" s="10"/>
      <c r="VG135" s="10"/>
      <c r="VH135" s="10"/>
      <c r="VI135" s="10"/>
      <c r="VJ135" s="10"/>
      <c r="VK135" s="10"/>
      <c r="VL135" s="10"/>
      <c r="VM135" s="10"/>
      <c r="VN135" s="10"/>
      <c r="VO135" s="10"/>
      <c r="VP135" s="10"/>
      <c r="VQ135" s="10"/>
      <c r="VR135" s="10"/>
      <c r="VS135" s="10"/>
      <c r="VT135" s="10"/>
      <c r="VU135" s="10"/>
      <c r="VV135" s="10"/>
      <c r="VW135" s="10"/>
      <c r="VX135" s="10"/>
      <c r="VY135" s="10"/>
      <c r="VZ135" s="10"/>
      <c r="WA135" s="10"/>
      <c r="WB135" s="10"/>
      <c r="WC135" s="10"/>
      <c r="WD135" s="10"/>
      <c r="WE135" s="10"/>
      <c r="WF135" s="10"/>
      <c r="WG135" s="10"/>
      <c r="WH135" s="10"/>
      <c r="WI135" s="10"/>
      <c r="WJ135" s="10"/>
      <c r="WK135" s="10"/>
      <c r="WL135" s="10"/>
      <c r="WM135" s="10"/>
      <c r="WN135" s="10"/>
      <c r="WO135" s="10"/>
      <c r="WP135" s="10"/>
      <c r="WQ135" s="10"/>
      <c r="WR135" s="10"/>
      <c r="WS135" s="10"/>
      <c r="WT135" s="10"/>
      <c r="WU135" s="10"/>
      <c r="WV135" s="10"/>
      <c r="WW135" s="10"/>
      <c r="WX135" s="10"/>
      <c r="WY135" s="10"/>
      <c r="WZ135" s="10"/>
      <c r="XA135" s="10"/>
      <c r="XB135" s="10"/>
      <c r="XC135" s="10"/>
      <c r="XD135" s="10"/>
      <c r="XE135" s="10"/>
      <c r="XF135" s="10"/>
      <c r="XG135" s="10"/>
      <c r="XH135" s="10"/>
      <c r="XI135" s="10"/>
      <c r="XJ135" s="10"/>
      <c r="XK135" s="10"/>
      <c r="XL135" s="10"/>
      <c r="XM135" s="10"/>
      <c r="XN135" s="10"/>
      <c r="XO135" s="10"/>
      <c r="XP135" s="10"/>
      <c r="XQ135" s="10"/>
      <c r="XR135" s="10"/>
      <c r="XS135" s="10"/>
      <c r="XT135" s="10"/>
      <c r="XU135" s="10"/>
      <c r="XV135" s="10"/>
      <c r="XW135" s="10"/>
      <c r="XX135" s="10"/>
      <c r="XY135" s="10"/>
      <c r="XZ135" s="10"/>
      <c r="YA135" s="10"/>
      <c r="YB135" s="10"/>
      <c r="YC135" s="10"/>
      <c r="YD135" s="10"/>
      <c r="YE135" s="10"/>
      <c r="YF135" s="10"/>
      <c r="YG135" s="10"/>
      <c r="YH135" s="10"/>
      <c r="YI135" s="10"/>
      <c r="YJ135" s="10"/>
      <c r="YK135" s="10"/>
      <c r="YL135" s="10"/>
      <c r="YM135" s="10"/>
      <c r="YN135" s="10"/>
      <c r="YO135" s="10"/>
      <c r="YP135" s="10"/>
      <c r="YQ135" s="10"/>
      <c r="YR135" s="10"/>
      <c r="YS135" s="10"/>
      <c r="YT135" s="10"/>
      <c r="YU135" s="10"/>
      <c r="YV135" s="10"/>
      <c r="YW135" s="10"/>
      <c r="YX135" s="10"/>
      <c r="YY135" s="10"/>
      <c r="YZ135" s="10"/>
      <c r="ZA135" s="10"/>
      <c r="ZB135" s="10"/>
      <c r="ZC135" s="10"/>
      <c r="ZD135" s="10"/>
      <c r="ZE135" s="10"/>
      <c r="ZF135" s="10"/>
      <c r="ZG135" s="10"/>
      <c r="ZH135" s="10"/>
      <c r="ZI135" s="10"/>
      <c r="ZJ135" s="10"/>
      <c r="ZK135" s="10"/>
      <c r="ZL135" s="10"/>
      <c r="ZM135" s="10"/>
      <c r="ZN135" s="10"/>
      <c r="ZO135" s="10"/>
      <c r="ZP135" s="10"/>
      <c r="ZQ135" s="10"/>
      <c r="ZR135" s="10"/>
      <c r="ZS135" s="10"/>
      <c r="ZT135" s="10"/>
      <c r="ZU135" s="10"/>
      <c r="ZV135" s="10"/>
      <c r="ZW135" s="10"/>
      <c r="ZX135" s="10"/>
      <c r="ZY135" s="10"/>
      <c r="ZZ135" s="10"/>
      <c r="AAA135" s="10"/>
      <c r="AAB135" s="10"/>
      <c r="AAC135" s="10"/>
      <c r="AAD135" s="10"/>
      <c r="AAE135" s="10"/>
      <c r="AAF135" s="10"/>
      <c r="AAG135" s="10"/>
      <c r="AAH135" s="10"/>
      <c r="AAI135" s="10"/>
      <c r="AAJ135" s="10"/>
      <c r="AAK135" s="10"/>
      <c r="AAL135" s="10"/>
      <c r="AAM135" s="10"/>
      <c r="AAN135" s="10"/>
      <c r="AAO135" s="10"/>
      <c r="AAP135" s="10"/>
      <c r="AAQ135" s="10"/>
      <c r="AAR135" s="10"/>
      <c r="AAS135" s="10"/>
      <c r="AAT135" s="10"/>
      <c r="AAU135" s="10"/>
      <c r="AAV135" s="10"/>
      <c r="AAW135" s="10"/>
      <c r="AAX135" s="10"/>
      <c r="AAY135" s="10"/>
      <c r="AAZ135" s="10"/>
      <c r="ABA135" s="10"/>
      <c r="ABB135" s="10"/>
      <c r="ABC135" s="10"/>
      <c r="ABD135" s="10"/>
      <c r="ABE135" s="10"/>
      <c r="ABF135" s="10"/>
      <c r="ABG135" s="10"/>
      <c r="ABH135" s="10"/>
      <c r="ABI135" s="10"/>
      <c r="ABJ135" s="10"/>
      <c r="ABK135" s="10"/>
      <c r="ABL135" s="10"/>
      <c r="ABM135" s="10"/>
      <c r="ABN135" s="10"/>
      <c r="ABO135" s="10"/>
      <c r="ABP135" s="10"/>
      <c r="ABQ135" s="10"/>
      <c r="ABR135" s="10"/>
      <c r="ABS135" s="10"/>
      <c r="ABT135" s="10"/>
      <c r="ABU135" s="10"/>
      <c r="ABV135" s="10"/>
      <c r="ABW135" s="10"/>
      <c r="ABX135" s="10"/>
      <c r="ABY135" s="10"/>
      <c r="ABZ135" s="10"/>
      <c r="ACA135" s="10"/>
      <c r="ACB135" s="10"/>
      <c r="ACC135" s="10"/>
      <c r="ACD135" s="10"/>
      <c r="ACE135" s="10"/>
      <c r="ACF135" s="10"/>
      <c r="ACG135" s="10"/>
      <c r="ACH135" s="10"/>
      <c r="ACI135" s="10"/>
      <c r="ACJ135" s="10"/>
      <c r="ACK135" s="10"/>
      <c r="ACL135" s="10"/>
      <c r="ACM135" s="10"/>
      <c r="ACN135" s="10"/>
      <c r="ACO135" s="10"/>
      <c r="ACP135" s="10"/>
      <c r="ACQ135" s="10"/>
      <c r="ACR135" s="10"/>
      <c r="ACS135" s="10"/>
      <c r="ACT135" s="10"/>
      <c r="ACU135" s="10"/>
      <c r="ACV135" s="10"/>
      <c r="ACW135" s="10"/>
      <c r="ACX135" s="10"/>
      <c r="ACY135" s="10"/>
      <c r="ACZ135" s="10"/>
      <c r="ADA135" s="10"/>
      <c r="ADB135" s="10"/>
      <c r="ADC135" s="10"/>
      <c r="ADD135" s="10"/>
      <c r="ADE135" s="10"/>
      <c r="ADF135" s="10"/>
      <c r="ADG135" s="10"/>
      <c r="ADH135" s="10"/>
      <c r="ADI135" s="10"/>
      <c r="ADJ135" s="10"/>
      <c r="ADK135" s="10"/>
      <c r="ADL135" s="10"/>
      <c r="ADM135" s="10"/>
      <c r="ADN135" s="10"/>
      <c r="ADO135" s="10"/>
      <c r="ADP135" s="10"/>
      <c r="ADQ135" s="10"/>
      <c r="ADR135" s="10"/>
      <c r="ADS135" s="10"/>
      <c r="ADT135" s="10"/>
      <c r="ADU135" s="10"/>
      <c r="ADV135" s="10"/>
      <c r="ADW135" s="10"/>
      <c r="ADX135" s="10"/>
      <c r="ADY135" s="10"/>
      <c r="ADZ135" s="10"/>
      <c r="AEA135" s="10"/>
      <c r="AEB135" s="10"/>
      <c r="AEC135" s="10"/>
      <c r="AED135" s="10"/>
    </row>
    <row r="136" spans="1:810" s="88" customFormat="1" x14ac:dyDescent="0.3">
      <c r="A136" s="34"/>
      <c r="B136" s="51">
        <v>2</v>
      </c>
      <c r="C136" s="78" t="s">
        <v>415</v>
      </c>
      <c r="D136" s="87" t="s">
        <v>57</v>
      </c>
      <c r="E136" s="79" t="s">
        <v>416</v>
      </c>
      <c r="F136" s="79" t="s">
        <v>417</v>
      </c>
      <c r="G136" s="79">
        <v>30</v>
      </c>
      <c r="H136" s="80"/>
      <c r="I136" s="79">
        <v>1</v>
      </c>
      <c r="J136" s="79" t="s">
        <v>32</v>
      </c>
      <c r="K136" s="79" t="s">
        <v>43</v>
      </c>
      <c r="L136" s="105">
        <v>189</v>
      </c>
      <c r="M136" s="82">
        <v>1986</v>
      </c>
      <c r="N136" s="99">
        <v>31533</v>
      </c>
      <c r="O136" s="80" t="s">
        <v>418</v>
      </c>
      <c r="P136" s="84">
        <v>12</v>
      </c>
      <c r="Q136" s="84">
        <v>7</v>
      </c>
      <c r="R136" s="85" t="s">
        <v>246</v>
      </c>
      <c r="S136" s="86" t="s">
        <v>419</v>
      </c>
      <c r="T136" s="45" t="s">
        <v>166</v>
      </c>
      <c r="U136" s="46" t="str">
        <f t="shared" si="1"/>
        <v>Fe</v>
      </c>
      <c r="V136" s="45"/>
      <c r="W136" s="45"/>
      <c r="X136" s="45"/>
      <c r="Y136" s="45"/>
      <c r="Z136" s="45"/>
      <c r="AA136" s="45"/>
      <c r="AB136" s="45"/>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c r="LH136" s="10"/>
      <c r="LI136" s="10"/>
      <c r="LJ136" s="10"/>
      <c r="LK136" s="10"/>
      <c r="LL136" s="10"/>
      <c r="LM136" s="10"/>
      <c r="LN136" s="10"/>
      <c r="LO136" s="10"/>
      <c r="LP136" s="10"/>
      <c r="LQ136" s="10"/>
      <c r="LR136" s="10"/>
      <c r="LS136" s="10"/>
      <c r="LT136" s="10"/>
      <c r="LU136" s="10"/>
      <c r="LV136" s="10"/>
      <c r="LW136" s="10"/>
      <c r="LX136" s="10"/>
      <c r="LY136" s="10"/>
      <c r="LZ136" s="10"/>
      <c r="MA136" s="10"/>
      <c r="MB136" s="10"/>
      <c r="MC136" s="10"/>
      <c r="MD136" s="10"/>
      <c r="ME136" s="10"/>
      <c r="MF136" s="10"/>
      <c r="MG136" s="10"/>
      <c r="MH136" s="10"/>
      <c r="MI136" s="10"/>
      <c r="MJ136" s="10"/>
      <c r="MK136" s="10"/>
      <c r="ML136" s="10"/>
      <c r="MM136" s="10"/>
      <c r="MN136" s="10"/>
      <c r="MO136" s="10"/>
      <c r="MP136" s="10"/>
      <c r="MQ136" s="10"/>
      <c r="MR136" s="10"/>
      <c r="MS136" s="10"/>
      <c r="MT136" s="10"/>
      <c r="MU136" s="10"/>
      <c r="MV136" s="10"/>
      <c r="MW136" s="10"/>
      <c r="MX136" s="10"/>
      <c r="MY136" s="10"/>
      <c r="MZ136" s="10"/>
      <c r="NA136" s="10"/>
      <c r="NB136" s="10"/>
      <c r="NC136" s="10"/>
      <c r="ND136" s="10"/>
      <c r="NE136" s="10"/>
      <c r="NF136" s="10"/>
      <c r="NG136" s="10"/>
      <c r="NH136" s="10"/>
      <c r="NI136" s="10"/>
      <c r="NJ136" s="10"/>
      <c r="NK136" s="10"/>
      <c r="NL136" s="10"/>
      <c r="NM136" s="10"/>
      <c r="NN136" s="10"/>
      <c r="NO136" s="10"/>
      <c r="NP136" s="10"/>
      <c r="NQ136" s="10"/>
      <c r="NR136" s="10"/>
      <c r="NS136" s="10"/>
      <c r="NT136" s="10"/>
      <c r="NU136" s="10"/>
      <c r="NV136" s="10"/>
      <c r="NW136" s="10"/>
      <c r="NX136" s="10"/>
      <c r="NY136" s="10"/>
      <c r="NZ136" s="10"/>
      <c r="OA136" s="10"/>
      <c r="OB136" s="10"/>
      <c r="OC136" s="10"/>
      <c r="OD136" s="10"/>
      <c r="OE136" s="10"/>
      <c r="OF136" s="10"/>
      <c r="OG136" s="10"/>
      <c r="OH136" s="10"/>
      <c r="OI136" s="10"/>
      <c r="OJ136" s="10"/>
      <c r="OK136" s="10"/>
      <c r="OL136" s="10"/>
      <c r="OM136" s="10"/>
      <c r="ON136" s="10"/>
      <c r="OO136" s="10"/>
      <c r="OP136" s="10"/>
      <c r="OQ136" s="10"/>
      <c r="OR136" s="10"/>
      <c r="OS136" s="10"/>
      <c r="OT136" s="10"/>
      <c r="OU136" s="10"/>
      <c r="OV136" s="10"/>
      <c r="OW136" s="10"/>
      <c r="OX136" s="10"/>
      <c r="OY136" s="10"/>
      <c r="OZ136" s="10"/>
      <c r="PA136" s="10"/>
      <c r="PB136" s="10"/>
      <c r="PC136" s="10"/>
      <c r="PD136" s="10"/>
      <c r="PE136" s="10"/>
      <c r="PF136" s="10"/>
      <c r="PG136" s="10"/>
      <c r="PH136" s="10"/>
      <c r="PI136" s="10"/>
      <c r="PJ136" s="10"/>
      <c r="PK136" s="10"/>
      <c r="PL136" s="10"/>
      <c r="PM136" s="10"/>
      <c r="PN136" s="10"/>
      <c r="PO136" s="10"/>
      <c r="PP136" s="10"/>
      <c r="PQ136" s="10"/>
      <c r="PR136" s="10"/>
      <c r="PS136" s="10"/>
      <c r="PT136" s="10"/>
      <c r="PU136" s="10"/>
      <c r="PV136" s="10"/>
      <c r="PW136" s="10"/>
      <c r="PX136" s="10"/>
      <c r="PY136" s="10"/>
      <c r="PZ136" s="10"/>
      <c r="QA136" s="10"/>
      <c r="QB136" s="10"/>
      <c r="QC136" s="10"/>
      <c r="QD136" s="10"/>
      <c r="QE136" s="10"/>
      <c r="QF136" s="10"/>
      <c r="QG136" s="10"/>
      <c r="QH136" s="10"/>
      <c r="QI136" s="10"/>
      <c r="QJ136" s="10"/>
      <c r="QK136" s="10"/>
      <c r="QL136" s="10"/>
      <c r="QM136" s="10"/>
      <c r="QN136" s="10"/>
      <c r="QO136" s="10"/>
      <c r="QP136" s="10"/>
      <c r="QQ136" s="10"/>
      <c r="QR136" s="10"/>
      <c r="QS136" s="10"/>
      <c r="QT136" s="10"/>
      <c r="QU136" s="10"/>
      <c r="QV136" s="10"/>
      <c r="QW136" s="10"/>
      <c r="QX136" s="10"/>
      <c r="QY136" s="10"/>
      <c r="QZ136" s="10"/>
      <c r="RA136" s="10"/>
      <c r="RB136" s="10"/>
      <c r="RC136" s="10"/>
      <c r="RD136" s="10"/>
      <c r="RE136" s="10"/>
      <c r="RF136" s="10"/>
      <c r="RG136" s="10"/>
      <c r="RH136" s="10"/>
      <c r="RI136" s="10"/>
      <c r="RJ136" s="10"/>
      <c r="RK136" s="10"/>
      <c r="RL136" s="10"/>
      <c r="RM136" s="10"/>
      <c r="RN136" s="10"/>
      <c r="RO136" s="10"/>
      <c r="RP136" s="10"/>
      <c r="RQ136" s="10"/>
      <c r="RR136" s="10"/>
      <c r="RS136" s="10"/>
      <c r="RT136" s="10"/>
      <c r="RU136" s="10"/>
      <c r="RV136" s="10"/>
      <c r="RW136" s="10"/>
      <c r="RX136" s="10"/>
      <c r="RY136" s="10"/>
      <c r="RZ136" s="10"/>
      <c r="SA136" s="10"/>
      <c r="SB136" s="10"/>
      <c r="SC136" s="10"/>
      <c r="SD136" s="10"/>
      <c r="SE136" s="10"/>
      <c r="SF136" s="10"/>
      <c r="SG136" s="10"/>
      <c r="SH136" s="10"/>
      <c r="SI136" s="10"/>
      <c r="SJ136" s="10"/>
      <c r="SK136" s="10"/>
      <c r="SL136" s="10"/>
      <c r="SM136" s="10"/>
      <c r="SN136" s="10"/>
      <c r="SO136" s="10"/>
      <c r="SP136" s="10"/>
      <c r="SQ136" s="10"/>
      <c r="SR136" s="10"/>
      <c r="SS136" s="10"/>
      <c r="ST136" s="10"/>
      <c r="SU136" s="10"/>
      <c r="SV136" s="10"/>
      <c r="SW136" s="10"/>
      <c r="SX136" s="10"/>
      <c r="SY136" s="10"/>
      <c r="SZ136" s="10"/>
      <c r="TA136" s="10"/>
      <c r="TB136" s="10"/>
      <c r="TC136" s="10"/>
      <c r="TD136" s="10"/>
      <c r="TE136" s="10"/>
      <c r="TF136" s="10"/>
      <c r="TG136" s="10"/>
      <c r="TH136" s="10"/>
      <c r="TI136" s="10"/>
      <c r="TJ136" s="10"/>
      <c r="TK136" s="10"/>
      <c r="TL136" s="10"/>
      <c r="TM136" s="10"/>
      <c r="TN136" s="10"/>
      <c r="TO136" s="10"/>
      <c r="TP136" s="10"/>
      <c r="TQ136" s="10"/>
      <c r="TR136" s="10"/>
      <c r="TS136" s="10"/>
      <c r="TT136" s="10"/>
      <c r="TU136" s="10"/>
      <c r="TV136" s="10"/>
      <c r="TW136" s="10"/>
      <c r="TX136" s="10"/>
      <c r="TY136" s="10"/>
      <c r="TZ136" s="10"/>
      <c r="UA136" s="10"/>
      <c r="UB136" s="10"/>
      <c r="UC136" s="10"/>
      <c r="UD136" s="10"/>
      <c r="UE136" s="10"/>
      <c r="UF136" s="10"/>
      <c r="UG136" s="10"/>
      <c r="UH136" s="10"/>
      <c r="UI136" s="10"/>
      <c r="UJ136" s="10"/>
      <c r="UK136" s="10"/>
      <c r="UL136" s="10"/>
      <c r="UM136" s="10"/>
      <c r="UN136" s="10"/>
      <c r="UO136" s="10"/>
      <c r="UP136" s="10"/>
      <c r="UQ136" s="10"/>
      <c r="UR136" s="10"/>
      <c r="US136" s="10"/>
      <c r="UT136" s="10"/>
      <c r="UU136" s="10"/>
      <c r="UV136" s="10"/>
      <c r="UW136" s="10"/>
      <c r="UX136" s="10"/>
      <c r="UY136" s="10"/>
      <c r="UZ136" s="10"/>
      <c r="VA136" s="10"/>
      <c r="VB136" s="10"/>
      <c r="VC136" s="10"/>
      <c r="VD136" s="10"/>
      <c r="VE136" s="10"/>
      <c r="VF136" s="10"/>
      <c r="VG136" s="10"/>
      <c r="VH136" s="10"/>
      <c r="VI136" s="10"/>
      <c r="VJ136" s="10"/>
      <c r="VK136" s="10"/>
      <c r="VL136" s="10"/>
      <c r="VM136" s="10"/>
      <c r="VN136" s="10"/>
      <c r="VO136" s="10"/>
      <c r="VP136" s="10"/>
      <c r="VQ136" s="10"/>
      <c r="VR136" s="10"/>
      <c r="VS136" s="10"/>
      <c r="VT136" s="10"/>
      <c r="VU136" s="10"/>
      <c r="VV136" s="10"/>
      <c r="VW136" s="10"/>
      <c r="VX136" s="10"/>
      <c r="VY136" s="10"/>
      <c r="VZ136" s="10"/>
      <c r="WA136" s="10"/>
      <c r="WB136" s="10"/>
      <c r="WC136" s="10"/>
      <c r="WD136" s="10"/>
      <c r="WE136" s="10"/>
      <c r="WF136" s="10"/>
      <c r="WG136" s="10"/>
      <c r="WH136" s="10"/>
      <c r="WI136" s="10"/>
      <c r="WJ136" s="10"/>
      <c r="WK136" s="10"/>
      <c r="WL136" s="10"/>
      <c r="WM136" s="10"/>
      <c r="WN136" s="10"/>
      <c r="WO136" s="10"/>
      <c r="WP136" s="10"/>
      <c r="WQ136" s="10"/>
      <c r="WR136" s="10"/>
      <c r="WS136" s="10"/>
      <c r="WT136" s="10"/>
      <c r="WU136" s="10"/>
      <c r="WV136" s="10"/>
      <c r="WW136" s="10"/>
      <c r="WX136" s="10"/>
      <c r="WY136" s="10"/>
      <c r="WZ136" s="10"/>
      <c r="XA136" s="10"/>
      <c r="XB136" s="10"/>
      <c r="XC136" s="10"/>
      <c r="XD136" s="10"/>
      <c r="XE136" s="10"/>
      <c r="XF136" s="10"/>
      <c r="XG136" s="10"/>
      <c r="XH136" s="10"/>
      <c r="XI136" s="10"/>
      <c r="XJ136" s="10"/>
      <c r="XK136" s="10"/>
      <c r="XL136" s="10"/>
      <c r="XM136" s="10"/>
      <c r="XN136" s="10"/>
      <c r="XO136" s="10"/>
      <c r="XP136" s="10"/>
      <c r="XQ136" s="10"/>
      <c r="XR136" s="10"/>
      <c r="XS136" s="10"/>
      <c r="XT136" s="10"/>
      <c r="XU136" s="10"/>
      <c r="XV136" s="10"/>
      <c r="XW136" s="10"/>
      <c r="XX136" s="10"/>
      <c r="XY136" s="10"/>
      <c r="XZ136" s="10"/>
      <c r="YA136" s="10"/>
      <c r="YB136" s="10"/>
      <c r="YC136" s="10"/>
      <c r="YD136" s="10"/>
      <c r="YE136" s="10"/>
      <c r="YF136" s="10"/>
      <c r="YG136" s="10"/>
      <c r="YH136" s="10"/>
      <c r="YI136" s="10"/>
      <c r="YJ136" s="10"/>
      <c r="YK136" s="10"/>
      <c r="YL136" s="10"/>
      <c r="YM136" s="10"/>
      <c r="YN136" s="10"/>
      <c r="YO136" s="10"/>
      <c r="YP136" s="10"/>
      <c r="YQ136" s="10"/>
      <c r="YR136" s="10"/>
      <c r="YS136" s="10"/>
      <c r="YT136" s="10"/>
      <c r="YU136" s="10"/>
      <c r="YV136" s="10"/>
      <c r="YW136" s="10"/>
      <c r="YX136" s="10"/>
      <c r="YY136" s="10"/>
      <c r="YZ136" s="10"/>
      <c r="ZA136" s="10"/>
      <c r="ZB136" s="10"/>
      <c r="ZC136" s="10"/>
      <c r="ZD136" s="10"/>
      <c r="ZE136" s="10"/>
      <c r="ZF136" s="10"/>
      <c r="ZG136" s="10"/>
      <c r="ZH136" s="10"/>
      <c r="ZI136" s="10"/>
      <c r="ZJ136" s="10"/>
      <c r="ZK136" s="10"/>
      <c r="ZL136" s="10"/>
      <c r="ZM136" s="10"/>
      <c r="ZN136" s="10"/>
      <c r="ZO136" s="10"/>
      <c r="ZP136" s="10"/>
      <c r="ZQ136" s="10"/>
      <c r="ZR136" s="10"/>
      <c r="ZS136" s="10"/>
      <c r="ZT136" s="10"/>
      <c r="ZU136" s="10"/>
      <c r="ZV136" s="10"/>
      <c r="ZW136" s="10"/>
      <c r="ZX136" s="10"/>
      <c r="ZY136" s="10"/>
      <c r="ZZ136" s="10"/>
      <c r="AAA136" s="10"/>
      <c r="AAB136" s="10"/>
      <c r="AAC136" s="10"/>
      <c r="AAD136" s="10"/>
      <c r="AAE136" s="10"/>
      <c r="AAF136" s="10"/>
      <c r="AAG136" s="10"/>
      <c r="AAH136" s="10"/>
      <c r="AAI136" s="10"/>
      <c r="AAJ136" s="10"/>
      <c r="AAK136" s="10"/>
      <c r="AAL136" s="10"/>
      <c r="AAM136" s="10"/>
      <c r="AAN136" s="10"/>
      <c r="AAO136" s="10"/>
      <c r="AAP136" s="10"/>
      <c r="AAQ136" s="10"/>
      <c r="AAR136" s="10"/>
      <c r="AAS136" s="10"/>
      <c r="AAT136" s="10"/>
      <c r="AAU136" s="10"/>
      <c r="AAV136" s="10"/>
      <c r="AAW136" s="10"/>
      <c r="AAX136" s="10"/>
      <c r="AAY136" s="10"/>
      <c r="AAZ136" s="10"/>
      <c r="ABA136" s="10"/>
      <c r="ABB136" s="10"/>
      <c r="ABC136" s="10"/>
      <c r="ABD136" s="10"/>
      <c r="ABE136" s="10"/>
      <c r="ABF136" s="10"/>
      <c r="ABG136" s="10"/>
      <c r="ABH136" s="10"/>
      <c r="ABI136" s="10"/>
      <c r="ABJ136" s="10"/>
      <c r="ABK136" s="10"/>
      <c r="ABL136" s="10"/>
      <c r="ABM136" s="10"/>
      <c r="ABN136" s="10"/>
      <c r="ABO136" s="10"/>
      <c r="ABP136" s="10"/>
      <c r="ABQ136" s="10"/>
      <c r="ABR136" s="10"/>
      <c r="ABS136" s="10"/>
      <c r="ABT136" s="10"/>
      <c r="ABU136" s="10"/>
      <c r="ABV136" s="10"/>
      <c r="ABW136" s="10"/>
      <c r="ABX136" s="10"/>
      <c r="ABY136" s="10"/>
      <c r="ABZ136" s="10"/>
      <c r="ACA136" s="10"/>
      <c r="ACB136" s="10"/>
      <c r="ACC136" s="10"/>
      <c r="ACD136" s="10"/>
      <c r="ACE136" s="10"/>
      <c r="ACF136" s="10"/>
      <c r="ACG136" s="10"/>
      <c r="ACH136" s="10"/>
      <c r="ACI136" s="10"/>
      <c r="ACJ136" s="10"/>
      <c r="ACK136" s="10"/>
      <c r="ACL136" s="10"/>
      <c r="ACM136" s="10"/>
      <c r="ACN136" s="10"/>
      <c r="ACO136" s="10"/>
      <c r="ACP136" s="10"/>
      <c r="ACQ136" s="10"/>
      <c r="ACR136" s="10"/>
      <c r="ACS136" s="10"/>
      <c r="ACT136" s="10"/>
      <c r="ACU136" s="10"/>
      <c r="ACV136" s="10"/>
      <c r="ACW136" s="10"/>
      <c r="ACX136" s="10"/>
      <c r="ACY136" s="10"/>
      <c r="ACZ136" s="10"/>
      <c r="ADA136" s="10"/>
      <c r="ADB136" s="10"/>
      <c r="ADC136" s="10"/>
      <c r="ADD136" s="10"/>
      <c r="ADE136" s="10"/>
      <c r="ADF136" s="10"/>
      <c r="ADG136" s="10"/>
      <c r="ADH136" s="10"/>
      <c r="ADI136" s="10"/>
      <c r="ADJ136" s="10"/>
      <c r="ADK136" s="10"/>
      <c r="ADL136" s="10"/>
      <c r="ADM136" s="10"/>
      <c r="ADN136" s="10"/>
      <c r="ADO136" s="10"/>
      <c r="ADP136" s="10"/>
      <c r="ADQ136" s="10"/>
      <c r="ADR136" s="10"/>
      <c r="ADS136" s="10"/>
      <c r="ADT136" s="10"/>
      <c r="ADU136" s="10"/>
      <c r="ADV136" s="10"/>
      <c r="ADW136" s="10"/>
      <c r="ADX136" s="10"/>
      <c r="ADY136" s="10"/>
      <c r="ADZ136" s="10"/>
      <c r="AEA136" s="10"/>
      <c r="AEB136" s="10"/>
      <c r="AEC136" s="10"/>
      <c r="AED136" s="10"/>
    </row>
    <row r="137" spans="1:810" s="88" customFormat="1" ht="14.4" customHeight="1" x14ac:dyDescent="0.3">
      <c r="A137" s="49"/>
      <c r="B137" s="51">
        <v>3</v>
      </c>
      <c r="C137" s="78" t="s">
        <v>420</v>
      </c>
      <c r="D137" s="87" t="s">
        <v>113</v>
      </c>
      <c r="E137" s="79" t="s">
        <v>309</v>
      </c>
      <c r="F137" s="79" t="s">
        <v>327</v>
      </c>
      <c r="G137" s="79">
        <v>6</v>
      </c>
      <c r="H137" s="80" t="s">
        <v>379</v>
      </c>
      <c r="I137" s="79">
        <v>1</v>
      </c>
      <c r="J137" s="79" t="s">
        <v>42</v>
      </c>
      <c r="K137" s="79" t="s">
        <v>96</v>
      </c>
      <c r="L137" s="105">
        <v>188</v>
      </c>
      <c r="M137" s="82">
        <v>1986</v>
      </c>
      <c r="N137" s="83">
        <v>31491</v>
      </c>
      <c r="O137" s="80"/>
      <c r="P137" s="84"/>
      <c r="Q137" s="84"/>
      <c r="R137" s="85" t="s">
        <v>421</v>
      </c>
      <c r="S137" s="86" t="s">
        <v>422</v>
      </c>
      <c r="T137" s="45"/>
      <c r="U137" s="46" t="str">
        <f t="shared" si="1"/>
        <v>Pb Zn</v>
      </c>
      <c r="V137" s="45"/>
      <c r="W137" s="45"/>
      <c r="X137" s="45"/>
      <c r="Y137" s="45"/>
      <c r="Z137" s="45"/>
      <c r="AA137" s="45"/>
      <c r="AB137" s="45"/>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c r="IZ137" s="10"/>
      <c r="JA137" s="10"/>
      <c r="JB137" s="10"/>
      <c r="JC137" s="10"/>
      <c r="JD137" s="10"/>
      <c r="JE137" s="10"/>
      <c r="JF137" s="10"/>
      <c r="JG137" s="10"/>
      <c r="JH137" s="10"/>
      <c r="JI137" s="10"/>
      <c r="JJ137" s="10"/>
      <c r="JK137" s="10"/>
      <c r="JL137" s="10"/>
      <c r="JM137" s="10"/>
      <c r="JN137" s="10"/>
      <c r="JO137" s="10"/>
      <c r="JP137" s="10"/>
      <c r="JQ137" s="10"/>
      <c r="JR137" s="10"/>
      <c r="JS137" s="10"/>
      <c r="JT137" s="10"/>
      <c r="JU137" s="10"/>
      <c r="JV137" s="10"/>
      <c r="JW137" s="10"/>
      <c r="JX137" s="10"/>
      <c r="JY137" s="10"/>
      <c r="JZ137" s="10"/>
      <c r="KA137" s="10"/>
      <c r="KB137" s="10"/>
      <c r="KC137" s="10"/>
      <c r="KD137" s="10"/>
      <c r="KE137" s="10"/>
      <c r="KF137" s="10"/>
      <c r="KG137" s="10"/>
      <c r="KH137" s="10"/>
      <c r="KI137" s="10"/>
      <c r="KJ137" s="10"/>
      <c r="KK137" s="10"/>
      <c r="KL137" s="10"/>
      <c r="KM137" s="10"/>
      <c r="KN137" s="10"/>
      <c r="KO137" s="10"/>
      <c r="KP137" s="10"/>
      <c r="KQ137" s="10"/>
      <c r="KR137" s="10"/>
      <c r="KS137" s="10"/>
      <c r="KT137" s="10"/>
      <c r="KU137" s="10"/>
      <c r="KV137" s="10"/>
      <c r="KW137" s="10"/>
      <c r="KX137" s="10"/>
      <c r="KY137" s="10"/>
      <c r="KZ137" s="10"/>
      <c r="LA137" s="10"/>
      <c r="LB137" s="10"/>
      <c r="LC137" s="10"/>
      <c r="LD137" s="10"/>
      <c r="LE137" s="10"/>
      <c r="LF137" s="10"/>
      <c r="LG137" s="10"/>
      <c r="LH137" s="10"/>
      <c r="LI137" s="10"/>
      <c r="LJ137" s="10"/>
      <c r="LK137" s="10"/>
      <c r="LL137" s="10"/>
      <c r="LM137" s="10"/>
      <c r="LN137" s="10"/>
      <c r="LO137" s="10"/>
      <c r="LP137" s="10"/>
      <c r="LQ137" s="10"/>
      <c r="LR137" s="10"/>
      <c r="LS137" s="10"/>
      <c r="LT137" s="10"/>
      <c r="LU137" s="10"/>
      <c r="LV137" s="10"/>
      <c r="LW137" s="10"/>
      <c r="LX137" s="10"/>
      <c r="LY137" s="10"/>
      <c r="LZ137" s="10"/>
      <c r="MA137" s="10"/>
      <c r="MB137" s="10"/>
      <c r="MC137" s="10"/>
      <c r="MD137" s="10"/>
      <c r="ME137" s="10"/>
      <c r="MF137" s="10"/>
      <c r="MG137" s="10"/>
      <c r="MH137" s="10"/>
      <c r="MI137" s="10"/>
      <c r="MJ137" s="10"/>
      <c r="MK137" s="10"/>
      <c r="ML137" s="10"/>
      <c r="MM137" s="10"/>
      <c r="MN137" s="10"/>
      <c r="MO137" s="10"/>
      <c r="MP137" s="10"/>
      <c r="MQ137" s="10"/>
      <c r="MR137" s="10"/>
      <c r="MS137" s="10"/>
      <c r="MT137" s="10"/>
      <c r="MU137" s="10"/>
      <c r="MV137" s="10"/>
      <c r="MW137" s="10"/>
      <c r="MX137" s="10"/>
      <c r="MY137" s="10"/>
      <c r="MZ137" s="10"/>
      <c r="NA137" s="10"/>
      <c r="NB137" s="10"/>
      <c r="NC137" s="10"/>
      <c r="ND137" s="10"/>
      <c r="NE137" s="10"/>
      <c r="NF137" s="10"/>
      <c r="NG137" s="10"/>
      <c r="NH137" s="10"/>
      <c r="NI137" s="10"/>
      <c r="NJ137" s="10"/>
      <c r="NK137" s="10"/>
      <c r="NL137" s="10"/>
      <c r="NM137" s="10"/>
      <c r="NN137" s="10"/>
      <c r="NO137" s="10"/>
      <c r="NP137" s="10"/>
      <c r="NQ137" s="10"/>
      <c r="NR137" s="10"/>
      <c r="NS137" s="10"/>
      <c r="NT137" s="10"/>
      <c r="NU137" s="10"/>
      <c r="NV137" s="10"/>
      <c r="NW137" s="10"/>
      <c r="NX137" s="10"/>
      <c r="NY137" s="10"/>
      <c r="NZ137" s="10"/>
      <c r="OA137" s="10"/>
      <c r="OB137" s="10"/>
      <c r="OC137" s="10"/>
      <c r="OD137" s="10"/>
      <c r="OE137" s="10"/>
      <c r="OF137" s="10"/>
      <c r="OG137" s="10"/>
      <c r="OH137" s="10"/>
      <c r="OI137" s="10"/>
      <c r="OJ137" s="10"/>
      <c r="OK137" s="10"/>
      <c r="OL137" s="10"/>
      <c r="OM137" s="10"/>
      <c r="ON137" s="10"/>
      <c r="OO137" s="10"/>
      <c r="OP137" s="10"/>
      <c r="OQ137" s="10"/>
      <c r="OR137" s="10"/>
      <c r="OS137" s="10"/>
      <c r="OT137" s="10"/>
      <c r="OU137" s="10"/>
      <c r="OV137" s="10"/>
      <c r="OW137" s="10"/>
      <c r="OX137" s="10"/>
      <c r="OY137" s="10"/>
      <c r="OZ137" s="10"/>
      <c r="PA137" s="10"/>
      <c r="PB137" s="10"/>
      <c r="PC137" s="10"/>
      <c r="PD137" s="10"/>
      <c r="PE137" s="10"/>
      <c r="PF137" s="10"/>
      <c r="PG137" s="10"/>
      <c r="PH137" s="10"/>
      <c r="PI137" s="10"/>
      <c r="PJ137" s="10"/>
      <c r="PK137" s="10"/>
      <c r="PL137" s="10"/>
      <c r="PM137" s="10"/>
      <c r="PN137" s="10"/>
      <c r="PO137" s="10"/>
      <c r="PP137" s="10"/>
      <c r="PQ137" s="10"/>
      <c r="PR137" s="10"/>
      <c r="PS137" s="10"/>
      <c r="PT137" s="10"/>
      <c r="PU137" s="10"/>
      <c r="PV137" s="10"/>
      <c r="PW137" s="10"/>
      <c r="PX137" s="10"/>
      <c r="PY137" s="10"/>
      <c r="PZ137" s="10"/>
      <c r="QA137" s="10"/>
      <c r="QB137" s="10"/>
      <c r="QC137" s="10"/>
      <c r="QD137" s="10"/>
      <c r="QE137" s="10"/>
      <c r="QF137" s="10"/>
      <c r="QG137" s="10"/>
      <c r="QH137" s="10"/>
      <c r="QI137" s="10"/>
      <c r="QJ137" s="10"/>
      <c r="QK137" s="10"/>
      <c r="QL137" s="10"/>
      <c r="QM137" s="10"/>
      <c r="QN137" s="10"/>
      <c r="QO137" s="10"/>
      <c r="QP137" s="10"/>
      <c r="QQ137" s="10"/>
      <c r="QR137" s="10"/>
      <c r="QS137" s="10"/>
      <c r="QT137" s="10"/>
      <c r="QU137" s="10"/>
      <c r="QV137" s="10"/>
      <c r="QW137" s="10"/>
      <c r="QX137" s="10"/>
      <c r="QY137" s="10"/>
      <c r="QZ137" s="10"/>
      <c r="RA137" s="10"/>
      <c r="RB137" s="10"/>
      <c r="RC137" s="10"/>
      <c r="RD137" s="10"/>
      <c r="RE137" s="10"/>
      <c r="RF137" s="10"/>
      <c r="RG137" s="10"/>
      <c r="RH137" s="10"/>
      <c r="RI137" s="10"/>
      <c r="RJ137" s="10"/>
      <c r="RK137" s="10"/>
      <c r="RL137" s="10"/>
      <c r="RM137" s="10"/>
      <c r="RN137" s="10"/>
      <c r="RO137" s="10"/>
      <c r="RP137" s="10"/>
      <c r="RQ137" s="10"/>
      <c r="RR137" s="10"/>
      <c r="RS137" s="10"/>
      <c r="RT137" s="10"/>
      <c r="RU137" s="10"/>
      <c r="RV137" s="10"/>
      <c r="RW137" s="10"/>
      <c r="RX137" s="10"/>
      <c r="RY137" s="10"/>
      <c r="RZ137" s="10"/>
      <c r="SA137" s="10"/>
      <c r="SB137" s="10"/>
      <c r="SC137" s="10"/>
      <c r="SD137" s="10"/>
      <c r="SE137" s="10"/>
      <c r="SF137" s="10"/>
      <c r="SG137" s="10"/>
      <c r="SH137" s="10"/>
      <c r="SI137" s="10"/>
      <c r="SJ137" s="10"/>
      <c r="SK137" s="10"/>
      <c r="SL137" s="10"/>
      <c r="SM137" s="10"/>
      <c r="SN137" s="10"/>
      <c r="SO137" s="10"/>
      <c r="SP137" s="10"/>
      <c r="SQ137" s="10"/>
      <c r="SR137" s="10"/>
      <c r="SS137" s="10"/>
      <c r="ST137" s="10"/>
      <c r="SU137" s="10"/>
      <c r="SV137" s="10"/>
      <c r="SW137" s="10"/>
      <c r="SX137" s="10"/>
      <c r="SY137" s="10"/>
      <c r="SZ137" s="10"/>
      <c r="TA137" s="10"/>
      <c r="TB137" s="10"/>
      <c r="TC137" s="10"/>
      <c r="TD137" s="10"/>
      <c r="TE137" s="10"/>
      <c r="TF137" s="10"/>
      <c r="TG137" s="10"/>
      <c r="TH137" s="10"/>
      <c r="TI137" s="10"/>
      <c r="TJ137" s="10"/>
      <c r="TK137" s="10"/>
      <c r="TL137" s="10"/>
      <c r="TM137" s="10"/>
      <c r="TN137" s="10"/>
      <c r="TO137" s="10"/>
      <c r="TP137" s="10"/>
      <c r="TQ137" s="10"/>
      <c r="TR137" s="10"/>
      <c r="TS137" s="10"/>
      <c r="TT137" s="10"/>
      <c r="TU137" s="10"/>
      <c r="TV137" s="10"/>
      <c r="TW137" s="10"/>
      <c r="TX137" s="10"/>
      <c r="TY137" s="10"/>
      <c r="TZ137" s="10"/>
      <c r="UA137" s="10"/>
      <c r="UB137" s="10"/>
      <c r="UC137" s="10"/>
      <c r="UD137" s="10"/>
      <c r="UE137" s="10"/>
      <c r="UF137" s="10"/>
      <c r="UG137" s="10"/>
      <c r="UH137" s="10"/>
      <c r="UI137" s="10"/>
      <c r="UJ137" s="10"/>
      <c r="UK137" s="10"/>
      <c r="UL137" s="10"/>
      <c r="UM137" s="10"/>
      <c r="UN137" s="10"/>
      <c r="UO137" s="10"/>
      <c r="UP137" s="10"/>
      <c r="UQ137" s="10"/>
      <c r="UR137" s="10"/>
      <c r="US137" s="10"/>
      <c r="UT137" s="10"/>
      <c r="UU137" s="10"/>
      <c r="UV137" s="10"/>
      <c r="UW137" s="10"/>
      <c r="UX137" s="10"/>
      <c r="UY137" s="10"/>
      <c r="UZ137" s="10"/>
      <c r="VA137" s="10"/>
      <c r="VB137" s="10"/>
      <c r="VC137" s="10"/>
      <c r="VD137" s="10"/>
      <c r="VE137" s="10"/>
      <c r="VF137" s="10"/>
      <c r="VG137" s="10"/>
      <c r="VH137" s="10"/>
      <c r="VI137" s="10"/>
      <c r="VJ137" s="10"/>
      <c r="VK137" s="10"/>
      <c r="VL137" s="10"/>
      <c r="VM137" s="10"/>
      <c r="VN137" s="10"/>
      <c r="VO137" s="10"/>
      <c r="VP137" s="10"/>
      <c r="VQ137" s="10"/>
      <c r="VR137" s="10"/>
      <c r="VS137" s="10"/>
      <c r="VT137" s="10"/>
      <c r="VU137" s="10"/>
      <c r="VV137" s="10"/>
      <c r="VW137" s="10"/>
      <c r="VX137" s="10"/>
      <c r="VY137" s="10"/>
      <c r="VZ137" s="10"/>
      <c r="WA137" s="10"/>
      <c r="WB137" s="10"/>
      <c r="WC137" s="10"/>
      <c r="WD137" s="10"/>
      <c r="WE137" s="10"/>
      <c r="WF137" s="10"/>
      <c r="WG137" s="10"/>
      <c r="WH137" s="10"/>
      <c r="WI137" s="10"/>
      <c r="WJ137" s="10"/>
      <c r="WK137" s="10"/>
      <c r="WL137" s="10"/>
      <c r="WM137" s="10"/>
      <c r="WN137" s="10"/>
      <c r="WO137" s="10"/>
      <c r="WP137" s="10"/>
      <c r="WQ137" s="10"/>
      <c r="WR137" s="10"/>
      <c r="WS137" s="10"/>
      <c r="WT137" s="10"/>
      <c r="WU137" s="10"/>
      <c r="WV137" s="10"/>
      <c r="WW137" s="10"/>
      <c r="WX137" s="10"/>
      <c r="WY137" s="10"/>
      <c r="WZ137" s="10"/>
      <c r="XA137" s="10"/>
      <c r="XB137" s="10"/>
      <c r="XC137" s="10"/>
      <c r="XD137" s="10"/>
      <c r="XE137" s="10"/>
      <c r="XF137" s="10"/>
      <c r="XG137" s="10"/>
      <c r="XH137" s="10"/>
      <c r="XI137" s="10"/>
      <c r="XJ137" s="10"/>
      <c r="XK137" s="10"/>
      <c r="XL137" s="10"/>
      <c r="XM137" s="10"/>
      <c r="XN137" s="10"/>
      <c r="XO137" s="10"/>
      <c r="XP137" s="10"/>
      <c r="XQ137" s="10"/>
      <c r="XR137" s="10"/>
      <c r="XS137" s="10"/>
      <c r="XT137" s="10"/>
      <c r="XU137" s="10"/>
      <c r="XV137" s="10"/>
      <c r="XW137" s="10"/>
      <c r="XX137" s="10"/>
      <c r="XY137" s="10"/>
      <c r="XZ137" s="10"/>
      <c r="YA137" s="10"/>
      <c r="YB137" s="10"/>
      <c r="YC137" s="10"/>
      <c r="YD137" s="10"/>
      <c r="YE137" s="10"/>
      <c r="YF137" s="10"/>
      <c r="YG137" s="10"/>
      <c r="YH137" s="10"/>
      <c r="YI137" s="10"/>
      <c r="YJ137" s="10"/>
      <c r="YK137" s="10"/>
      <c r="YL137" s="10"/>
      <c r="YM137" s="10"/>
      <c r="YN137" s="10"/>
      <c r="YO137" s="10"/>
      <c r="YP137" s="10"/>
      <c r="YQ137" s="10"/>
      <c r="YR137" s="10"/>
      <c r="YS137" s="10"/>
      <c r="YT137" s="10"/>
      <c r="YU137" s="10"/>
      <c r="YV137" s="10"/>
      <c r="YW137" s="10"/>
      <c r="YX137" s="10"/>
      <c r="YY137" s="10"/>
      <c r="YZ137" s="10"/>
      <c r="ZA137" s="10"/>
      <c r="ZB137" s="10"/>
      <c r="ZC137" s="10"/>
      <c r="ZD137" s="10"/>
      <c r="ZE137" s="10"/>
      <c r="ZF137" s="10"/>
      <c r="ZG137" s="10"/>
      <c r="ZH137" s="10"/>
      <c r="ZI137" s="10"/>
      <c r="ZJ137" s="10"/>
      <c r="ZK137" s="10"/>
      <c r="ZL137" s="10"/>
      <c r="ZM137" s="10"/>
      <c r="ZN137" s="10"/>
      <c r="ZO137" s="10"/>
      <c r="ZP137" s="10"/>
      <c r="ZQ137" s="10"/>
      <c r="ZR137" s="10"/>
      <c r="ZS137" s="10"/>
      <c r="ZT137" s="10"/>
      <c r="ZU137" s="10"/>
      <c r="ZV137" s="10"/>
      <c r="ZW137" s="10"/>
      <c r="ZX137" s="10"/>
      <c r="ZY137" s="10"/>
      <c r="ZZ137" s="10"/>
      <c r="AAA137" s="10"/>
      <c r="AAB137" s="10"/>
      <c r="AAC137" s="10"/>
      <c r="AAD137" s="10"/>
      <c r="AAE137" s="10"/>
      <c r="AAF137" s="10"/>
      <c r="AAG137" s="10"/>
      <c r="AAH137" s="10"/>
      <c r="AAI137" s="10"/>
      <c r="AAJ137" s="10"/>
      <c r="AAK137" s="10"/>
      <c r="AAL137" s="10"/>
      <c r="AAM137" s="10"/>
      <c r="AAN137" s="10"/>
      <c r="AAO137" s="10"/>
      <c r="AAP137" s="10"/>
      <c r="AAQ137" s="10"/>
      <c r="AAR137" s="10"/>
      <c r="AAS137" s="10"/>
      <c r="AAT137" s="10"/>
      <c r="AAU137" s="10"/>
      <c r="AAV137" s="10"/>
      <c r="AAW137" s="10"/>
      <c r="AAX137" s="10"/>
      <c r="AAY137" s="10"/>
      <c r="AAZ137" s="10"/>
      <c r="ABA137" s="10"/>
      <c r="ABB137" s="10"/>
      <c r="ABC137" s="10"/>
      <c r="ABD137" s="10"/>
      <c r="ABE137" s="10"/>
      <c r="ABF137" s="10"/>
      <c r="ABG137" s="10"/>
      <c r="ABH137" s="10"/>
      <c r="ABI137" s="10"/>
      <c r="ABJ137" s="10"/>
      <c r="ABK137" s="10"/>
      <c r="ABL137" s="10"/>
      <c r="ABM137" s="10"/>
      <c r="ABN137" s="10"/>
      <c r="ABO137" s="10"/>
      <c r="ABP137" s="10"/>
      <c r="ABQ137" s="10"/>
      <c r="ABR137" s="10"/>
      <c r="ABS137" s="10"/>
      <c r="ABT137" s="10"/>
      <c r="ABU137" s="10"/>
      <c r="ABV137" s="10"/>
      <c r="ABW137" s="10"/>
      <c r="ABX137" s="10"/>
      <c r="ABY137" s="10"/>
      <c r="ABZ137" s="10"/>
      <c r="ACA137" s="10"/>
      <c r="ACB137" s="10"/>
      <c r="ACC137" s="10"/>
      <c r="ACD137" s="10"/>
      <c r="ACE137" s="10"/>
      <c r="ACF137" s="10"/>
      <c r="ACG137" s="10"/>
      <c r="ACH137" s="10"/>
      <c r="ACI137" s="10"/>
      <c r="ACJ137" s="10"/>
      <c r="ACK137" s="10"/>
      <c r="ACL137" s="10"/>
      <c r="ACM137" s="10"/>
      <c r="ACN137" s="10"/>
      <c r="ACO137" s="10"/>
      <c r="ACP137" s="10"/>
      <c r="ACQ137" s="10"/>
      <c r="ACR137" s="10"/>
      <c r="ACS137" s="10"/>
      <c r="ACT137" s="10"/>
      <c r="ACU137" s="10"/>
      <c r="ACV137" s="10"/>
      <c r="ACW137" s="10"/>
      <c r="ACX137" s="10"/>
      <c r="ACY137" s="10"/>
      <c r="ACZ137" s="10"/>
      <c r="ADA137" s="10"/>
      <c r="ADB137" s="10"/>
      <c r="ADC137" s="10"/>
      <c r="ADD137" s="10"/>
      <c r="ADE137" s="10"/>
      <c r="ADF137" s="10"/>
      <c r="ADG137" s="10"/>
      <c r="ADH137" s="10"/>
      <c r="ADI137" s="10"/>
      <c r="ADJ137" s="10"/>
      <c r="ADK137" s="10"/>
      <c r="ADL137" s="10"/>
      <c r="ADM137" s="10"/>
      <c r="ADN137" s="10"/>
      <c r="ADO137" s="10"/>
      <c r="ADP137" s="10"/>
      <c r="ADQ137" s="10"/>
      <c r="ADR137" s="10"/>
      <c r="ADS137" s="10"/>
      <c r="ADT137" s="10"/>
      <c r="ADU137" s="10"/>
      <c r="ADV137" s="10"/>
      <c r="ADW137" s="10"/>
      <c r="ADX137" s="10"/>
      <c r="ADY137" s="10"/>
      <c r="ADZ137" s="10"/>
      <c r="AEA137" s="10"/>
      <c r="AEB137" s="10"/>
      <c r="AEC137" s="10"/>
      <c r="AED137" s="10"/>
    </row>
    <row r="138" spans="1:810" s="88" customFormat="1" x14ac:dyDescent="0.3">
      <c r="A138" s="34"/>
      <c r="B138" s="51">
        <v>2</v>
      </c>
      <c r="C138" s="78" t="s">
        <v>423</v>
      </c>
      <c r="D138" s="87" t="s">
        <v>57</v>
      </c>
      <c r="E138" s="79"/>
      <c r="F138" s="79"/>
      <c r="G138" s="79"/>
      <c r="H138" s="80"/>
      <c r="I138" s="79">
        <v>1</v>
      </c>
      <c r="J138" s="79" t="s">
        <v>32</v>
      </c>
      <c r="K138" s="79" t="s">
        <v>49</v>
      </c>
      <c r="L138" s="105"/>
      <c r="M138" s="82">
        <v>1986</v>
      </c>
      <c r="N138" s="104">
        <v>1986</v>
      </c>
      <c r="O138" s="80"/>
      <c r="P138" s="84"/>
      <c r="Q138" s="84">
        <v>19</v>
      </c>
      <c r="R138" s="85" t="s">
        <v>38</v>
      </c>
      <c r="S138" s="86"/>
      <c r="T138" s="45"/>
      <c r="U138" s="46" t="str">
        <f t="shared" si="1"/>
        <v>Fe</v>
      </c>
      <c r="V138" s="45"/>
      <c r="W138" s="45"/>
      <c r="X138" s="45"/>
      <c r="Y138" s="45"/>
      <c r="Z138" s="45"/>
      <c r="AA138" s="45"/>
      <c r="AB138" s="45"/>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c r="JI138" s="10"/>
      <c r="JJ138" s="10"/>
      <c r="JK138" s="10"/>
      <c r="JL138" s="10"/>
      <c r="JM138" s="10"/>
      <c r="JN138" s="10"/>
      <c r="JO138" s="10"/>
      <c r="JP138" s="10"/>
      <c r="JQ138" s="10"/>
      <c r="JR138" s="10"/>
      <c r="JS138" s="10"/>
      <c r="JT138" s="10"/>
      <c r="JU138" s="10"/>
      <c r="JV138" s="10"/>
      <c r="JW138" s="10"/>
      <c r="JX138" s="10"/>
      <c r="JY138" s="10"/>
      <c r="JZ138" s="10"/>
      <c r="KA138" s="10"/>
      <c r="KB138" s="10"/>
      <c r="KC138" s="10"/>
      <c r="KD138" s="10"/>
      <c r="KE138" s="10"/>
      <c r="KF138" s="10"/>
      <c r="KG138" s="10"/>
      <c r="KH138" s="10"/>
      <c r="KI138" s="10"/>
      <c r="KJ138" s="10"/>
      <c r="KK138" s="10"/>
      <c r="KL138" s="10"/>
      <c r="KM138" s="10"/>
      <c r="KN138" s="10"/>
      <c r="KO138" s="10"/>
      <c r="KP138" s="10"/>
      <c r="KQ138" s="10"/>
      <c r="KR138" s="10"/>
      <c r="KS138" s="10"/>
      <c r="KT138" s="10"/>
      <c r="KU138" s="10"/>
      <c r="KV138" s="10"/>
      <c r="KW138" s="10"/>
      <c r="KX138" s="10"/>
      <c r="KY138" s="10"/>
      <c r="KZ138" s="10"/>
      <c r="LA138" s="10"/>
      <c r="LB138" s="10"/>
      <c r="LC138" s="10"/>
      <c r="LD138" s="10"/>
      <c r="LE138" s="10"/>
      <c r="LF138" s="10"/>
      <c r="LG138" s="10"/>
      <c r="LH138" s="10"/>
      <c r="LI138" s="10"/>
      <c r="LJ138" s="10"/>
      <c r="LK138" s="10"/>
      <c r="LL138" s="10"/>
      <c r="LM138" s="10"/>
      <c r="LN138" s="10"/>
      <c r="LO138" s="10"/>
      <c r="LP138" s="10"/>
      <c r="LQ138" s="10"/>
      <c r="LR138" s="10"/>
      <c r="LS138" s="10"/>
      <c r="LT138" s="10"/>
      <c r="LU138" s="10"/>
      <c r="LV138" s="10"/>
      <c r="LW138" s="10"/>
      <c r="LX138" s="10"/>
      <c r="LY138" s="10"/>
      <c r="LZ138" s="10"/>
      <c r="MA138" s="10"/>
      <c r="MB138" s="10"/>
      <c r="MC138" s="10"/>
      <c r="MD138" s="10"/>
      <c r="ME138" s="10"/>
      <c r="MF138" s="10"/>
      <c r="MG138" s="10"/>
      <c r="MH138" s="10"/>
      <c r="MI138" s="10"/>
      <c r="MJ138" s="10"/>
      <c r="MK138" s="10"/>
      <c r="ML138" s="10"/>
      <c r="MM138" s="10"/>
      <c r="MN138" s="10"/>
      <c r="MO138" s="10"/>
      <c r="MP138" s="10"/>
      <c r="MQ138" s="10"/>
      <c r="MR138" s="10"/>
      <c r="MS138" s="10"/>
      <c r="MT138" s="10"/>
      <c r="MU138" s="10"/>
      <c r="MV138" s="10"/>
      <c r="MW138" s="10"/>
      <c r="MX138" s="10"/>
      <c r="MY138" s="10"/>
      <c r="MZ138" s="10"/>
      <c r="NA138" s="10"/>
      <c r="NB138" s="10"/>
      <c r="NC138" s="10"/>
      <c r="ND138" s="10"/>
      <c r="NE138" s="10"/>
      <c r="NF138" s="10"/>
      <c r="NG138" s="10"/>
      <c r="NH138" s="10"/>
      <c r="NI138" s="10"/>
      <c r="NJ138" s="10"/>
      <c r="NK138" s="10"/>
      <c r="NL138" s="10"/>
      <c r="NM138" s="10"/>
      <c r="NN138" s="10"/>
      <c r="NO138" s="10"/>
      <c r="NP138" s="10"/>
      <c r="NQ138" s="10"/>
      <c r="NR138" s="10"/>
      <c r="NS138" s="10"/>
      <c r="NT138" s="10"/>
      <c r="NU138" s="10"/>
      <c r="NV138" s="10"/>
      <c r="NW138" s="10"/>
      <c r="NX138" s="10"/>
      <c r="NY138" s="10"/>
      <c r="NZ138" s="10"/>
      <c r="OA138" s="10"/>
      <c r="OB138" s="10"/>
      <c r="OC138" s="10"/>
      <c r="OD138" s="10"/>
      <c r="OE138" s="10"/>
      <c r="OF138" s="10"/>
      <c r="OG138" s="10"/>
      <c r="OH138" s="10"/>
      <c r="OI138" s="10"/>
      <c r="OJ138" s="10"/>
      <c r="OK138" s="10"/>
      <c r="OL138" s="10"/>
      <c r="OM138" s="10"/>
      <c r="ON138" s="10"/>
      <c r="OO138" s="10"/>
      <c r="OP138" s="10"/>
      <c r="OQ138" s="10"/>
      <c r="OR138" s="10"/>
      <c r="OS138" s="10"/>
      <c r="OT138" s="10"/>
      <c r="OU138" s="10"/>
      <c r="OV138" s="10"/>
      <c r="OW138" s="10"/>
      <c r="OX138" s="10"/>
      <c r="OY138" s="10"/>
      <c r="OZ138" s="10"/>
      <c r="PA138" s="10"/>
      <c r="PB138" s="10"/>
      <c r="PC138" s="10"/>
      <c r="PD138" s="10"/>
      <c r="PE138" s="10"/>
      <c r="PF138" s="10"/>
      <c r="PG138" s="10"/>
      <c r="PH138" s="10"/>
      <c r="PI138" s="10"/>
      <c r="PJ138" s="10"/>
      <c r="PK138" s="10"/>
      <c r="PL138" s="10"/>
      <c r="PM138" s="10"/>
      <c r="PN138" s="10"/>
      <c r="PO138" s="10"/>
      <c r="PP138" s="10"/>
      <c r="PQ138" s="10"/>
      <c r="PR138" s="10"/>
      <c r="PS138" s="10"/>
      <c r="PT138" s="10"/>
      <c r="PU138" s="10"/>
      <c r="PV138" s="10"/>
      <c r="PW138" s="10"/>
      <c r="PX138" s="10"/>
      <c r="PY138" s="10"/>
      <c r="PZ138" s="10"/>
      <c r="QA138" s="10"/>
      <c r="QB138" s="10"/>
      <c r="QC138" s="10"/>
      <c r="QD138" s="10"/>
      <c r="QE138" s="10"/>
      <c r="QF138" s="10"/>
      <c r="QG138" s="10"/>
      <c r="QH138" s="10"/>
      <c r="QI138" s="10"/>
      <c r="QJ138" s="10"/>
      <c r="QK138" s="10"/>
      <c r="QL138" s="10"/>
      <c r="QM138" s="10"/>
      <c r="QN138" s="10"/>
      <c r="QO138" s="10"/>
      <c r="QP138" s="10"/>
      <c r="QQ138" s="10"/>
      <c r="QR138" s="10"/>
      <c r="QS138" s="10"/>
      <c r="QT138" s="10"/>
      <c r="QU138" s="10"/>
      <c r="QV138" s="10"/>
      <c r="QW138" s="10"/>
      <c r="QX138" s="10"/>
      <c r="QY138" s="10"/>
      <c r="QZ138" s="10"/>
      <c r="RA138" s="10"/>
      <c r="RB138" s="10"/>
      <c r="RC138" s="10"/>
      <c r="RD138" s="10"/>
      <c r="RE138" s="10"/>
      <c r="RF138" s="10"/>
      <c r="RG138" s="10"/>
      <c r="RH138" s="10"/>
      <c r="RI138" s="10"/>
      <c r="RJ138" s="10"/>
      <c r="RK138" s="10"/>
      <c r="RL138" s="10"/>
      <c r="RM138" s="10"/>
      <c r="RN138" s="10"/>
      <c r="RO138" s="10"/>
      <c r="RP138" s="10"/>
      <c r="RQ138" s="10"/>
      <c r="RR138" s="10"/>
      <c r="RS138" s="10"/>
      <c r="RT138" s="10"/>
      <c r="RU138" s="10"/>
      <c r="RV138" s="10"/>
      <c r="RW138" s="10"/>
      <c r="RX138" s="10"/>
      <c r="RY138" s="10"/>
      <c r="RZ138" s="10"/>
      <c r="SA138" s="10"/>
      <c r="SB138" s="10"/>
      <c r="SC138" s="10"/>
      <c r="SD138" s="10"/>
      <c r="SE138" s="10"/>
      <c r="SF138" s="10"/>
      <c r="SG138" s="10"/>
      <c r="SH138" s="10"/>
      <c r="SI138" s="10"/>
      <c r="SJ138" s="10"/>
      <c r="SK138" s="10"/>
      <c r="SL138" s="10"/>
      <c r="SM138" s="10"/>
      <c r="SN138" s="10"/>
      <c r="SO138" s="10"/>
      <c r="SP138" s="10"/>
      <c r="SQ138" s="10"/>
      <c r="SR138" s="10"/>
      <c r="SS138" s="10"/>
      <c r="ST138" s="10"/>
      <c r="SU138" s="10"/>
      <c r="SV138" s="10"/>
      <c r="SW138" s="10"/>
      <c r="SX138" s="10"/>
      <c r="SY138" s="10"/>
      <c r="SZ138" s="10"/>
      <c r="TA138" s="10"/>
      <c r="TB138" s="10"/>
      <c r="TC138" s="10"/>
      <c r="TD138" s="10"/>
      <c r="TE138" s="10"/>
      <c r="TF138" s="10"/>
      <c r="TG138" s="10"/>
      <c r="TH138" s="10"/>
      <c r="TI138" s="10"/>
      <c r="TJ138" s="10"/>
      <c r="TK138" s="10"/>
      <c r="TL138" s="10"/>
      <c r="TM138" s="10"/>
      <c r="TN138" s="10"/>
      <c r="TO138" s="10"/>
      <c r="TP138" s="10"/>
      <c r="TQ138" s="10"/>
      <c r="TR138" s="10"/>
      <c r="TS138" s="10"/>
      <c r="TT138" s="10"/>
      <c r="TU138" s="10"/>
      <c r="TV138" s="10"/>
      <c r="TW138" s="10"/>
      <c r="TX138" s="10"/>
      <c r="TY138" s="10"/>
      <c r="TZ138" s="10"/>
      <c r="UA138" s="10"/>
      <c r="UB138" s="10"/>
      <c r="UC138" s="10"/>
      <c r="UD138" s="10"/>
      <c r="UE138" s="10"/>
      <c r="UF138" s="10"/>
      <c r="UG138" s="10"/>
      <c r="UH138" s="10"/>
      <c r="UI138" s="10"/>
      <c r="UJ138" s="10"/>
      <c r="UK138" s="10"/>
      <c r="UL138" s="10"/>
      <c r="UM138" s="10"/>
      <c r="UN138" s="10"/>
      <c r="UO138" s="10"/>
      <c r="UP138" s="10"/>
      <c r="UQ138" s="10"/>
      <c r="UR138" s="10"/>
      <c r="US138" s="10"/>
      <c r="UT138" s="10"/>
      <c r="UU138" s="10"/>
      <c r="UV138" s="10"/>
      <c r="UW138" s="10"/>
      <c r="UX138" s="10"/>
      <c r="UY138" s="10"/>
      <c r="UZ138" s="10"/>
      <c r="VA138" s="10"/>
      <c r="VB138" s="10"/>
      <c r="VC138" s="10"/>
      <c r="VD138" s="10"/>
      <c r="VE138" s="10"/>
      <c r="VF138" s="10"/>
      <c r="VG138" s="10"/>
      <c r="VH138" s="10"/>
      <c r="VI138" s="10"/>
      <c r="VJ138" s="10"/>
      <c r="VK138" s="10"/>
      <c r="VL138" s="10"/>
      <c r="VM138" s="10"/>
      <c r="VN138" s="10"/>
      <c r="VO138" s="10"/>
      <c r="VP138" s="10"/>
      <c r="VQ138" s="10"/>
      <c r="VR138" s="10"/>
      <c r="VS138" s="10"/>
      <c r="VT138" s="10"/>
      <c r="VU138" s="10"/>
      <c r="VV138" s="10"/>
      <c r="VW138" s="10"/>
      <c r="VX138" s="10"/>
      <c r="VY138" s="10"/>
      <c r="VZ138" s="10"/>
      <c r="WA138" s="10"/>
      <c r="WB138" s="10"/>
      <c r="WC138" s="10"/>
      <c r="WD138" s="10"/>
      <c r="WE138" s="10"/>
      <c r="WF138" s="10"/>
      <c r="WG138" s="10"/>
      <c r="WH138" s="10"/>
      <c r="WI138" s="10"/>
      <c r="WJ138" s="10"/>
      <c r="WK138" s="10"/>
      <c r="WL138" s="10"/>
      <c r="WM138" s="10"/>
      <c r="WN138" s="10"/>
      <c r="WO138" s="10"/>
      <c r="WP138" s="10"/>
      <c r="WQ138" s="10"/>
      <c r="WR138" s="10"/>
      <c r="WS138" s="10"/>
      <c r="WT138" s="10"/>
      <c r="WU138" s="10"/>
      <c r="WV138" s="10"/>
      <c r="WW138" s="10"/>
      <c r="WX138" s="10"/>
      <c r="WY138" s="10"/>
      <c r="WZ138" s="10"/>
      <c r="XA138" s="10"/>
      <c r="XB138" s="10"/>
      <c r="XC138" s="10"/>
      <c r="XD138" s="10"/>
      <c r="XE138" s="10"/>
      <c r="XF138" s="10"/>
      <c r="XG138" s="10"/>
      <c r="XH138" s="10"/>
      <c r="XI138" s="10"/>
      <c r="XJ138" s="10"/>
      <c r="XK138" s="10"/>
      <c r="XL138" s="10"/>
      <c r="XM138" s="10"/>
      <c r="XN138" s="10"/>
      <c r="XO138" s="10"/>
      <c r="XP138" s="10"/>
      <c r="XQ138" s="10"/>
      <c r="XR138" s="10"/>
      <c r="XS138" s="10"/>
      <c r="XT138" s="10"/>
      <c r="XU138" s="10"/>
      <c r="XV138" s="10"/>
      <c r="XW138" s="10"/>
      <c r="XX138" s="10"/>
      <c r="XY138" s="10"/>
      <c r="XZ138" s="10"/>
      <c r="YA138" s="10"/>
      <c r="YB138" s="10"/>
      <c r="YC138" s="10"/>
      <c r="YD138" s="10"/>
      <c r="YE138" s="10"/>
      <c r="YF138" s="10"/>
      <c r="YG138" s="10"/>
      <c r="YH138" s="10"/>
      <c r="YI138" s="10"/>
      <c r="YJ138" s="10"/>
      <c r="YK138" s="10"/>
      <c r="YL138" s="10"/>
      <c r="YM138" s="10"/>
      <c r="YN138" s="10"/>
      <c r="YO138" s="10"/>
      <c r="YP138" s="10"/>
      <c r="YQ138" s="10"/>
      <c r="YR138" s="10"/>
      <c r="YS138" s="10"/>
      <c r="YT138" s="10"/>
      <c r="YU138" s="10"/>
      <c r="YV138" s="10"/>
      <c r="YW138" s="10"/>
      <c r="YX138" s="10"/>
      <c r="YY138" s="10"/>
      <c r="YZ138" s="10"/>
      <c r="ZA138" s="10"/>
      <c r="ZB138" s="10"/>
      <c r="ZC138" s="10"/>
      <c r="ZD138" s="10"/>
      <c r="ZE138" s="10"/>
      <c r="ZF138" s="10"/>
      <c r="ZG138" s="10"/>
      <c r="ZH138" s="10"/>
      <c r="ZI138" s="10"/>
      <c r="ZJ138" s="10"/>
      <c r="ZK138" s="10"/>
      <c r="ZL138" s="10"/>
      <c r="ZM138" s="10"/>
      <c r="ZN138" s="10"/>
      <c r="ZO138" s="10"/>
      <c r="ZP138" s="10"/>
      <c r="ZQ138" s="10"/>
      <c r="ZR138" s="10"/>
      <c r="ZS138" s="10"/>
      <c r="ZT138" s="10"/>
      <c r="ZU138" s="10"/>
      <c r="ZV138" s="10"/>
      <c r="ZW138" s="10"/>
      <c r="ZX138" s="10"/>
      <c r="ZY138" s="10"/>
      <c r="ZZ138" s="10"/>
      <c r="AAA138" s="10"/>
      <c r="AAB138" s="10"/>
      <c r="AAC138" s="10"/>
      <c r="AAD138" s="10"/>
      <c r="AAE138" s="10"/>
      <c r="AAF138" s="10"/>
      <c r="AAG138" s="10"/>
      <c r="AAH138" s="10"/>
      <c r="AAI138" s="10"/>
      <c r="AAJ138" s="10"/>
      <c r="AAK138" s="10"/>
      <c r="AAL138" s="10"/>
      <c r="AAM138" s="10"/>
      <c r="AAN138" s="10"/>
      <c r="AAO138" s="10"/>
      <c r="AAP138" s="10"/>
      <c r="AAQ138" s="10"/>
      <c r="AAR138" s="10"/>
      <c r="AAS138" s="10"/>
      <c r="AAT138" s="10"/>
      <c r="AAU138" s="10"/>
      <c r="AAV138" s="10"/>
      <c r="AAW138" s="10"/>
      <c r="AAX138" s="10"/>
      <c r="AAY138" s="10"/>
      <c r="AAZ138" s="10"/>
      <c r="ABA138" s="10"/>
      <c r="ABB138" s="10"/>
      <c r="ABC138" s="10"/>
      <c r="ABD138" s="10"/>
      <c r="ABE138" s="10"/>
      <c r="ABF138" s="10"/>
      <c r="ABG138" s="10"/>
      <c r="ABH138" s="10"/>
      <c r="ABI138" s="10"/>
      <c r="ABJ138" s="10"/>
      <c r="ABK138" s="10"/>
      <c r="ABL138" s="10"/>
      <c r="ABM138" s="10"/>
      <c r="ABN138" s="10"/>
      <c r="ABO138" s="10"/>
      <c r="ABP138" s="10"/>
      <c r="ABQ138" s="10"/>
      <c r="ABR138" s="10"/>
      <c r="ABS138" s="10"/>
      <c r="ABT138" s="10"/>
      <c r="ABU138" s="10"/>
      <c r="ABV138" s="10"/>
      <c r="ABW138" s="10"/>
      <c r="ABX138" s="10"/>
      <c r="ABY138" s="10"/>
      <c r="ABZ138" s="10"/>
      <c r="ACA138" s="10"/>
      <c r="ACB138" s="10"/>
      <c r="ACC138" s="10"/>
      <c r="ACD138" s="10"/>
      <c r="ACE138" s="10"/>
      <c r="ACF138" s="10"/>
      <c r="ACG138" s="10"/>
      <c r="ACH138" s="10"/>
      <c r="ACI138" s="10"/>
      <c r="ACJ138" s="10"/>
      <c r="ACK138" s="10"/>
      <c r="ACL138" s="10"/>
      <c r="ACM138" s="10"/>
      <c r="ACN138" s="10"/>
      <c r="ACO138" s="10"/>
      <c r="ACP138" s="10"/>
      <c r="ACQ138" s="10"/>
      <c r="ACR138" s="10"/>
      <c r="ACS138" s="10"/>
      <c r="ACT138" s="10"/>
      <c r="ACU138" s="10"/>
      <c r="ACV138" s="10"/>
      <c r="ACW138" s="10"/>
      <c r="ACX138" s="10"/>
      <c r="ACY138" s="10"/>
      <c r="ACZ138" s="10"/>
      <c r="ADA138" s="10"/>
      <c r="ADB138" s="10"/>
      <c r="ADC138" s="10"/>
      <c r="ADD138" s="10"/>
      <c r="ADE138" s="10"/>
      <c r="ADF138" s="10"/>
      <c r="ADG138" s="10"/>
      <c r="ADH138" s="10"/>
      <c r="ADI138" s="10"/>
      <c r="ADJ138" s="10"/>
      <c r="ADK138" s="10"/>
      <c r="ADL138" s="10"/>
      <c r="ADM138" s="10"/>
      <c r="ADN138" s="10"/>
      <c r="ADO138" s="10"/>
      <c r="ADP138" s="10"/>
      <c r="ADQ138" s="10"/>
      <c r="ADR138" s="10"/>
      <c r="ADS138" s="10"/>
      <c r="ADT138" s="10"/>
      <c r="ADU138" s="10"/>
      <c r="ADV138" s="10"/>
      <c r="ADW138" s="10"/>
      <c r="ADX138" s="10"/>
      <c r="ADY138" s="10"/>
      <c r="ADZ138" s="10"/>
      <c r="AEA138" s="10"/>
      <c r="AEB138" s="10"/>
      <c r="AEC138" s="10"/>
      <c r="AED138" s="10"/>
    </row>
    <row r="139" spans="1:810" s="88" customFormat="1" x14ac:dyDescent="0.3">
      <c r="A139" s="49"/>
      <c r="B139" s="51">
        <v>3</v>
      </c>
      <c r="C139" s="78" t="s">
        <v>424</v>
      </c>
      <c r="D139" s="87" t="s">
        <v>386</v>
      </c>
      <c r="E139" s="79"/>
      <c r="F139" s="79"/>
      <c r="G139" s="79">
        <v>5</v>
      </c>
      <c r="H139" s="80">
        <v>30000</v>
      </c>
      <c r="I139" s="79">
        <v>1</v>
      </c>
      <c r="J139" s="79" t="s">
        <v>32</v>
      </c>
      <c r="K139" s="79" t="s">
        <v>96</v>
      </c>
      <c r="L139" s="105">
        <v>114</v>
      </c>
      <c r="M139" s="82">
        <v>1986</v>
      </c>
      <c r="N139" s="104">
        <v>1986</v>
      </c>
      <c r="O139" s="80"/>
      <c r="P139" s="84"/>
      <c r="Q139" s="84"/>
      <c r="R139" s="85" t="s">
        <v>302</v>
      </c>
      <c r="S139" s="86"/>
      <c r="T139" s="45" t="s">
        <v>166</v>
      </c>
      <c r="U139" s="46" t="str">
        <f t="shared" ref="U139:U202" si="2">D139</f>
        <v>Sand</v>
      </c>
      <c r="V139" s="45"/>
      <c r="W139" s="45"/>
      <c r="X139" s="45"/>
      <c r="Y139" s="45"/>
      <c r="Z139" s="45"/>
      <c r="AA139" s="45"/>
      <c r="AB139" s="45"/>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c r="JI139" s="10"/>
      <c r="JJ139" s="10"/>
      <c r="JK139" s="10"/>
      <c r="JL139" s="10"/>
      <c r="JM139" s="10"/>
      <c r="JN139" s="10"/>
      <c r="JO139" s="10"/>
      <c r="JP139" s="10"/>
      <c r="JQ139" s="10"/>
      <c r="JR139" s="10"/>
      <c r="JS139" s="10"/>
      <c r="JT139" s="10"/>
      <c r="JU139" s="10"/>
      <c r="JV139" s="10"/>
      <c r="JW139" s="10"/>
      <c r="JX139" s="10"/>
      <c r="JY139" s="10"/>
      <c r="JZ139" s="10"/>
      <c r="KA139" s="10"/>
      <c r="KB139" s="10"/>
      <c r="KC139" s="10"/>
      <c r="KD139" s="10"/>
      <c r="KE139" s="10"/>
      <c r="KF139" s="10"/>
      <c r="KG139" s="10"/>
      <c r="KH139" s="10"/>
      <c r="KI139" s="10"/>
      <c r="KJ139" s="10"/>
      <c r="KK139" s="10"/>
      <c r="KL139" s="10"/>
      <c r="KM139" s="10"/>
      <c r="KN139" s="10"/>
      <c r="KO139" s="10"/>
      <c r="KP139" s="10"/>
      <c r="KQ139" s="10"/>
      <c r="KR139" s="10"/>
      <c r="KS139" s="10"/>
      <c r="KT139" s="10"/>
      <c r="KU139" s="10"/>
      <c r="KV139" s="10"/>
      <c r="KW139" s="10"/>
      <c r="KX139" s="10"/>
      <c r="KY139" s="10"/>
      <c r="KZ139" s="10"/>
      <c r="LA139" s="10"/>
      <c r="LB139" s="10"/>
      <c r="LC139" s="10"/>
      <c r="LD139" s="10"/>
      <c r="LE139" s="10"/>
      <c r="LF139" s="10"/>
      <c r="LG139" s="10"/>
      <c r="LH139" s="10"/>
      <c r="LI139" s="10"/>
      <c r="LJ139" s="10"/>
      <c r="LK139" s="10"/>
      <c r="LL139" s="10"/>
      <c r="LM139" s="10"/>
      <c r="LN139" s="10"/>
      <c r="LO139" s="10"/>
      <c r="LP139" s="10"/>
      <c r="LQ139" s="10"/>
      <c r="LR139" s="10"/>
      <c r="LS139" s="10"/>
      <c r="LT139" s="10"/>
      <c r="LU139" s="10"/>
      <c r="LV139" s="10"/>
      <c r="LW139" s="10"/>
      <c r="LX139" s="10"/>
      <c r="LY139" s="10"/>
      <c r="LZ139" s="10"/>
      <c r="MA139" s="10"/>
      <c r="MB139" s="10"/>
      <c r="MC139" s="10"/>
      <c r="MD139" s="10"/>
      <c r="ME139" s="10"/>
      <c r="MF139" s="10"/>
      <c r="MG139" s="10"/>
      <c r="MH139" s="10"/>
      <c r="MI139" s="10"/>
      <c r="MJ139" s="10"/>
      <c r="MK139" s="10"/>
      <c r="ML139" s="10"/>
      <c r="MM139" s="10"/>
      <c r="MN139" s="10"/>
      <c r="MO139" s="10"/>
      <c r="MP139" s="10"/>
      <c r="MQ139" s="10"/>
      <c r="MR139" s="10"/>
      <c r="MS139" s="10"/>
      <c r="MT139" s="10"/>
      <c r="MU139" s="10"/>
      <c r="MV139" s="10"/>
      <c r="MW139" s="10"/>
      <c r="MX139" s="10"/>
      <c r="MY139" s="10"/>
      <c r="MZ139" s="10"/>
      <c r="NA139" s="10"/>
      <c r="NB139" s="10"/>
      <c r="NC139" s="10"/>
      <c r="ND139" s="10"/>
      <c r="NE139" s="10"/>
      <c r="NF139" s="10"/>
      <c r="NG139" s="10"/>
      <c r="NH139" s="10"/>
      <c r="NI139" s="10"/>
      <c r="NJ139" s="10"/>
      <c r="NK139" s="10"/>
      <c r="NL139" s="10"/>
      <c r="NM139" s="10"/>
      <c r="NN139" s="10"/>
      <c r="NO139" s="10"/>
      <c r="NP139" s="10"/>
      <c r="NQ139" s="10"/>
      <c r="NR139" s="10"/>
      <c r="NS139" s="10"/>
      <c r="NT139" s="10"/>
      <c r="NU139" s="10"/>
      <c r="NV139" s="10"/>
      <c r="NW139" s="10"/>
      <c r="NX139" s="10"/>
      <c r="NY139" s="10"/>
      <c r="NZ139" s="10"/>
      <c r="OA139" s="10"/>
      <c r="OB139" s="10"/>
      <c r="OC139" s="10"/>
      <c r="OD139" s="10"/>
      <c r="OE139" s="10"/>
      <c r="OF139" s="10"/>
      <c r="OG139" s="10"/>
      <c r="OH139" s="10"/>
      <c r="OI139" s="10"/>
      <c r="OJ139" s="10"/>
      <c r="OK139" s="10"/>
      <c r="OL139" s="10"/>
      <c r="OM139" s="10"/>
      <c r="ON139" s="10"/>
      <c r="OO139" s="10"/>
      <c r="OP139" s="10"/>
      <c r="OQ139" s="10"/>
      <c r="OR139" s="10"/>
      <c r="OS139" s="10"/>
      <c r="OT139" s="10"/>
      <c r="OU139" s="10"/>
      <c r="OV139" s="10"/>
      <c r="OW139" s="10"/>
      <c r="OX139" s="10"/>
      <c r="OY139" s="10"/>
      <c r="OZ139" s="10"/>
      <c r="PA139" s="10"/>
      <c r="PB139" s="10"/>
      <c r="PC139" s="10"/>
      <c r="PD139" s="10"/>
      <c r="PE139" s="10"/>
      <c r="PF139" s="10"/>
      <c r="PG139" s="10"/>
      <c r="PH139" s="10"/>
      <c r="PI139" s="10"/>
      <c r="PJ139" s="10"/>
      <c r="PK139" s="10"/>
      <c r="PL139" s="10"/>
      <c r="PM139" s="10"/>
      <c r="PN139" s="10"/>
      <c r="PO139" s="10"/>
      <c r="PP139" s="10"/>
      <c r="PQ139" s="10"/>
      <c r="PR139" s="10"/>
      <c r="PS139" s="10"/>
      <c r="PT139" s="10"/>
      <c r="PU139" s="10"/>
      <c r="PV139" s="10"/>
      <c r="PW139" s="10"/>
      <c r="PX139" s="10"/>
      <c r="PY139" s="10"/>
      <c r="PZ139" s="10"/>
      <c r="QA139" s="10"/>
      <c r="QB139" s="10"/>
      <c r="QC139" s="10"/>
      <c r="QD139" s="10"/>
      <c r="QE139" s="10"/>
      <c r="QF139" s="10"/>
      <c r="QG139" s="10"/>
      <c r="QH139" s="10"/>
      <c r="QI139" s="10"/>
      <c r="QJ139" s="10"/>
      <c r="QK139" s="10"/>
      <c r="QL139" s="10"/>
      <c r="QM139" s="10"/>
      <c r="QN139" s="10"/>
      <c r="QO139" s="10"/>
      <c r="QP139" s="10"/>
      <c r="QQ139" s="10"/>
      <c r="QR139" s="10"/>
      <c r="QS139" s="10"/>
      <c r="QT139" s="10"/>
      <c r="QU139" s="10"/>
      <c r="QV139" s="10"/>
      <c r="QW139" s="10"/>
      <c r="QX139" s="10"/>
      <c r="QY139" s="10"/>
      <c r="QZ139" s="10"/>
      <c r="RA139" s="10"/>
      <c r="RB139" s="10"/>
      <c r="RC139" s="10"/>
      <c r="RD139" s="10"/>
      <c r="RE139" s="10"/>
      <c r="RF139" s="10"/>
      <c r="RG139" s="10"/>
      <c r="RH139" s="10"/>
      <c r="RI139" s="10"/>
      <c r="RJ139" s="10"/>
      <c r="RK139" s="10"/>
      <c r="RL139" s="10"/>
      <c r="RM139" s="10"/>
      <c r="RN139" s="10"/>
      <c r="RO139" s="10"/>
      <c r="RP139" s="10"/>
      <c r="RQ139" s="10"/>
      <c r="RR139" s="10"/>
      <c r="RS139" s="10"/>
      <c r="RT139" s="10"/>
      <c r="RU139" s="10"/>
      <c r="RV139" s="10"/>
      <c r="RW139" s="10"/>
      <c r="RX139" s="10"/>
      <c r="RY139" s="10"/>
      <c r="RZ139" s="10"/>
      <c r="SA139" s="10"/>
      <c r="SB139" s="10"/>
      <c r="SC139" s="10"/>
      <c r="SD139" s="10"/>
      <c r="SE139" s="10"/>
      <c r="SF139" s="10"/>
      <c r="SG139" s="10"/>
      <c r="SH139" s="10"/>
      <c r="SI139" s="10"/>
      <c r="SJ139" s="10"/>
      <c r="SK139" s="10"/>
      <c r="SL139" s="10"/>
      <c r="SM139" s="10"/>
      <c r="SN139" s="10"/>
      <c r="SO139" s="10"/>
      <c r="SP139" s="10"/>
      <c r="SQ139" s="10"/>
      <c r="SR139" s="10"/>
      <c r="SS139" s="10"/>
      <c r="ST139" s="10"/>
      <c r="SU139" s="10"/>
      <c r="SV139" s="10"/>
      <c r="SW139" s="10"/>
      <c r="SX139" s="10"/>
      <c r="SY139" s="10"/>
      <c r="SZ139" s="10"/>
      <c r="TA139" s="10"/>
      <c r="TB139" s="10"/>
      <c r="TC139" s="10"/>
      <c r="TD139" s="10"/>
      <c r="TE139" s="10"/>
      <c r="TF139" s="10"/>
      <c r="TG139" s="10"/>
      <c r="TH139" s="10"/>
      <c r="TI139" s="10"/>
      <c r="TJ139" s="10"/>
      <c r="TK139" s="10"/>
      <c r="TL139" s="10"/>
      <c r="TM139" s="10"/>
      <c r="TN139" s="10"/>
      <c r="TO139" s="10"/>
      <c r="TP139" s="10"/>
      <c r="TQ139" s="10"/>
      <c r="TR139" s="10"/>
      <c r="TS139" s="10"/>
      <c r="TT139" s="10"/>
      <c r="TU139" s="10"/>
      <c r="TV139" s="10"/>
      <c r="TW139" s="10"/>
      <c r="TX139" s="10"/>
      <c r="TY139" s="10"/>
      <c r="TZ139" s="10"/>
      <c r="UA139" s="10"/>
      <c r="UB139" s="10"/>
      <c r="UC139" s="10"/>
      <c r="UD139" s="10"/>
      <c r="UE139" s="10"/>
      <c r="UF139" s="10"/>
      <c r="UG139" s="10"/>
      <c r="UH139" s="10"/>
      <c r="UI139" s="10"/>
      <c r="UJ139" s="10"/>
      <c r="UK139" s="10"/>
      <c r="UL139" s="10"/>
      <c r="UM139" s="10"/>
      <c r="UN139" s="10"/>
      <c r="UO139" s="10"/>
      <c r="UP139" s="10"/>
      <c r="UQ139" s="10"/>
      <c r="UR139" s="10"/>
      <c r="US139" s="10"/>
      <c r="UT139" s="10"/>
      <c r="UU139" s="10"/>
      <c r="UV139" s="10"/>
      <c r="UW139" s="10"/>
      <c r="UX139" s="10"/>
      <c r="UY139" s="10"/>
      <c r="UZ139" s="10"/>
      <c r="VA139" s="10"/>
      <c r="VB139" s="10"/>
      <c r="VC139" s="10"/>
      <c r="VD139" s="10"/>
      <c r="VE139" s="10"/>
      <c r="VF139" s="10"/>
      <c r="VG139" s="10"/>
      <c r="VH139" s="10"/>
      <c r="VI139" s="10"/>
      <c r="VJ139" s="10"/>
      <c r="VK139" s="10"/>
      <c r="VL139" s="10"/>
      <c r="VM139" s="10"/>
      <c r="VN139" s="10"/>
      <c r="VO139" s="10"/>
      <c r="VP139" s="10"/>
      <c r="VQ139" s="10"/>
      <c r="VR139" s="10"/>
      <c r="VS139" s="10"/>
      <c r="VT139" s="10"/>
      <c r="VU139" s="10"/>
      <c r="VV139" s="10"/>
      <c r="VW139" s="10"/>
      <c r="VX139" s="10"/>
      <c r="VY139" s="10"/>
      <c r="VZ139" s="10"/>
      <c r="WA139" s="10"/>
      <c r="WB139" s="10"/>
      <c r="WC139" s="10"/>
      <c r="WD139" s="10"/>
      <c r="WE139" s="10"/>
      <c r="WF139" s="10"/>
      <c r="WG139" s="10"/>
      <c r="WH139" s="10"/>
      <c r="WI139" s="10"/>
      <c r="WJ139" s="10"/>
      <c r="WK139" s="10"/>
      <c r="WL139" s="10"/>
      <c r="WM139" s="10"/>
      <c r="WN139" s="10"/>
      <c r="WO139" s="10"/>
      <c r="WP139" s="10"/>
      <c r="WQ139" s="10"/>
      <c r="WR139" s="10"/>
      <c r="WS139" s="10"/>
      <c r="WT139" s="10"/>
      <c r="WU139" s="10"/>
      <c r="WV139" s="10"/>
      <c r="WW139" s="10"/>
      <c r="WX139" s="10"/>
      <c r="WY139" s="10"/>
      <c r="WZ139" s="10"/>
      <c r="XA139" s="10"/>
      <c r="XB139" s="10"/>
      <c r="XC139" s="10"/>
      <c r="XD139" s="10"/>
      <c r="XE139" s="10"/>
      <c r="XF139" s="10"/>
      <c r="XG139" s="10"/>
      <c r="XH139" s="10"/>
      <c r="XI139" s="10"/>
      <c r="XJ139" s="10"/>
      <c r="XK139" s="10"/>
      <c r="XL139" s="10"/>
      <c r="XM139" s="10"/>
      <c r="XN139" s="10"/>
      <c r="XO139" s="10"/>
      <c r="XP139" s="10"/>
      <c r="XQ139" s="10"/>
      <c r="XR139" s="10"/>
      <c r="XS139" s="10"/>
      <c r="XT139" s="10"/>
      <c r="XU139" s="10"/>
      <c r="XV139" s="10"/>
      <c r="XW139" s="10"/>
      <c r="XX139" s="10"/>
      <c r="XY139" s="10"/>
      <c r="XZ139" s="10"/>
      <c r="YA139" s="10"/>
      <c r="YB139" s="10"/>
      <c r="YC139" s="10"/>
      <c r="YD139" s="10"/>
      <c r="YE139" s="10"/>
      <c r="YF139" s="10"/>
      <c r="YG139" s="10"/>
      <c r="YH139" s="10"/>
      <c r="YI139" s="10"/>
      <c r="YJ139" s="10"/>
      <c r="YK139" s="10"/>
      <c r="YL139" s="10"/>
      <c r="YM139" s="10"/>
      <c r="YN139" s="10"/>
      <c r="YO139" s="10"/>
      <c r="YP139" s="10"/>
      <c r="YQ139" s="10"/>
      <c r="YR139" s="10"/>
      <c r="YS139" s="10"/>
      <c r="YT139" s="10"/>
      <c r="YU139" s="10"/>
      <c r="YV139" s="10"/>
      <c r="YW139" s="10"/>
      <c r="YX139" s="10"/>
      <c r="YY139" s="10"/>
      <c r="YZ139" s="10"/>
      <c r="ZA139" s="10"/>
      <c r="ZB139" s="10"/>
      <c r="ZC139" s="10"/>
      <c r="ZD139" s="10"/>
      <c r="ZE139" s="10"/>
      <c r="ZF139" s="10"/>
      <c r="ZG139" s="10"/>
      <c r="ZH139" s="10"/>
      <c r="ZI139" s="10"/>
      <c r="ZJ139" s="10"/>
      <c r="ZK139" s="10"/>
      <c r="ZL139" s="10"/>
      <c r="ZM139" s="10"/>
      <c r="ZN139" s="10"/>
      <c r="ZO139" s="10"/>
      <c r="ZP139" s="10"/>
      <c r="ZQ139" s="10"/>
      <c r="ZR139" s="10"/>
      <c r="ZS139" s="10"/>
      <c r="ZT139" s="10"/>
      <c r="ZU139" s="10"/>
      <c r="ZV139" s="10"/>
      <c r="ZW139" s="10"/>
      <c r="ZX139" s="10"/>
      <c r="ZY139" s="10"/>
      <c r="ZZ139" s="10"/>
      <c r="AAA139" s="10"/>
      <c r="AAB139" s="10"/>
      <c r="AAC139" s="10"/>
      <c r="AAD139" s="10"/>
      <c r="AAE139" s="10"/>
      <c r="AAF139" s="10"/>
      <c r="AAG139" s="10"/>
      <c r="AAH139" s="10"/>
      <c r="AAI139" s="10"/>
      <c r="AAJ139" s="10"/>
      <c r="AAK139" s="10"/>
      <c r="AAL139" s="10"/>
      <c r="AAM139" s="10"/>
      <c r="AAN139" s="10"/>
      <c r="AAO139" s="10"/>
      <c r="AAP139" s="10"/>
      <c r="AAQ139" s="10"/>
      <c r="AAR139" s="10"/>
      <c r="AAS139" s="10"/>
      <c r="AAT139" s="10"/>
      <c r="AAU139" s="10"/>
      <c r="AAV139" s="10"/>
      <c r="AAW139" s="10"/>
      <c r="AAX139" s="10"/>
      <c r="AAY139" s="10"/>
      <c r="AAZ139" s="10"/>
      <c r="ABA139" s="10"/>
      <c r="ABB139" s="10"/>
      <c r="ABC139" s="10"/>
      <c r="ABD139" s="10"/>
      <c r="ABE139" s="10"/>
      <c r="ABF139" s="10"/>
      <c r="ABG139" s="10"/>
      <c r="ABH139" s="10"/>
      <c r="ABI139" s="10"/>
      <c r="ABJ139" s="10"/>
      <c r="ABK139" s="10"/>
      <c r="ABL139" s="10"/>
      <c r="ABM139" s="10"/>
      <c r="ABN139" s="10"/>
      <c r="ABO139" s="10"/>
      <c r="ABP139" s="10"/>
      <c r="ABQ139" s="10"/>
      <c r="ABR139" s="10"/>
      <c r="ABS139" s="10"/>
      <c r="ABT139" s="10"/>
      <c r="ABU139" s="10"/>
      <c r="ABV139" s="10"/>
      <c r="ABW139" s="10"/>
      <c r="ABX139" s="10"/>
      <c r="ABY139" s="10"/>
      <c r="ABZ139" s="10"/>
      <c r="ACA139" s="10"/>
      <c r="ACB139" s="10"/>
      <c r="ACC139" s="10"/>
      <c r="ACD139" s="10"/>
      <c r="ACE139" s="10"/>
      <c r="ACF139" s="10"/>
      <c r="ACG139" s="10"/>
      <c r="ACH139" s="10"/>
      <c r="ACI139" s="10"/>
      <c r="ACJ139" s="10"/>
      <c r="ACK139" s="10"/>
      <c r="ACL139" s="10"/>
      <c r="ACM139" s="10"/>
      <c r="ACN139" s="10"/>
      <c r="ACO139" s="10"/>
      <c r="ACP139" s="10"/>
      <c r="ACQ139" s="10"/>
      <c r="ACR139" s="10"/>
      <c r="ACS139" s="10"/>
      <c r="ACT139" s="10"/>
      <c r="ACU139" s="10"/>
      <c r="ACV139" s="10"/>
      <c r="ACW139" s="10"/>
      <c r="ACX139" s="10"/>
      <c r="ACY139" s="10"/>
      <c r="ACZ139" s="10"/>
      <c r="ADA139" s="10"/>
      <c r="ADB139" s="10"/>
      <c r="ADC139" s="10"/>
      <c r="ADD139" s="10"/>
      <c r="ADE139" s="10"/>
      <c r="ADF139" s="10"/>
      <c r="ADG139" s="10"/>
      <c r="ADH139" s="10"/>
      <c r="ADI139" s="10"/>
      <c r="ADJ139" s="10"/>
      <c r="ADK139" s="10"/>
      <c r="ADL139" s="10"/>
      <c r="ADM139" s="10"/>
      <c r="ADN139" s="10"/>
      <c r="ADO139" s="10"/>
      <c r="ADP139" s="10"/>
      <c r="ADQ139" s="10"/>
      <c r="ADR139" s="10"/>
      <c r="ADS139" s="10"/>
      <c r="ADT139" s="10"/>
      <c r="ADU139" s="10"/>
      <c r="ADV139" s="10"/>
      <c r="ADW139" s="10"/>
      <c r="ADX139" s="10"/>
      <c r="ADY139" s="10"/>
      <c r="ADZ139" s="10"/>
      <c r="AEA139" s="10"/>
      <c r="AEB139" s="10"/>
      <c r="AEC139" s="10"/>
      <c r="AED139" s="10"/>
    </row>
    <row r="140" spans="1:810" s="88" customFormat="1" x14ac:dyDescent="0.3">
      <c r="A140" s="49"/>
      <c r="B140" s="51">
        <v>3</v>
      </c>
      <c r="C140" s="78" t="s">
        <v>425</v>
      </c>
      <c r="D140" s="87" t="s">
        <v>386</v>
      </c>
      <c r="E140" s="79" t="s">
        <v>192</v>
      </c>
      <c r="F140" s="79" t="s">
        <v>101</v>
      </c>
      <c r="G140" s="79">
        <v>6</v>
      </c>
      <c r="H140" s="80">
        <v>38000</v>
      </c>
      <c r="I140" s="79">
        <v>1</v>
      </c>
      <c r="J140" s="79" t="s">
        <v>32</v>
      </c>
      <c r="K140" s="79" t="s">
        <v>96</v>
      </c>
      <c r="L140" s="105">
        <v>17</v>
      </c>
      <c r="M140" s="82">
        <v>1985</v>
      </c>
      <c r="N140" s="83">
        <v>31641</v>
      </c>
      <c r="O140" s="80">
        <v>11000</v>
      </c>
      <c r="P140" s="84">
        <v>0.8</v>
      </c>
      <c r="Q140" s="84"/>
      <c r="R140" s="85" t="s">
        <v>302</v>
      </c>
      <c r="S140" s="86"/>
      <c r="T140" s="45" t="s">
        <v>166</v>
      </c>
      <c r="U140" s="46" t="str">
        <f t="shared" si="2"/>
        <v>Sand</v>
      </c>
      <c r="V140" s="45"/>
      <c r="W140" s="45"/>
      <c r="X140" s="45"/>
      <c r="Y140" s="45"/>
      <c r="Z140" s="45"/>
      <c r="AA140" s="45"/>
      <c r="AB140" s="45"/>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c r="JI140" s="10"/>
      <c r="JJ140" s="10"/>
      <c r="JK140" s="10"/>
      <c r="JL140" s="10"/>
      <c r="JM140" s="10"/>
      <c r="JN140" s="10"/>
      <c r="JO140" s="10"/>
      <c r="JP140" s="10"/>
      <c r="JQ140" s="10"/>
      <c r="JR140" s="10"/>
      <c r="JS140" s="10"/>
      <c r="JT140" s="10"/>
      <c r="JU140" s="10"/>
      <c r="JV140" s="10"/>
      <c r="JW140" s="10"/>
      <c r="JX140" s="10"/>
      <c r="JY140" s="10"/>
      <c r="JZ140" s="10"/>
      <c r="KA140" s="10"/>
      <c r="KB140" s="10"/>
      <c r="KC140" s="10"/>
      <c r="KD140" s="10"/>
      <c r="KE140" s="10"/>
      <c r="KF140" s="10"/>
      <c r="KG140" s="10"/>
      <c r="KH140" s="10"/>
      <c r="KI140" s="10"/>
      <c r="KJ140" s="10"/>
      <c r="KK140" s="10"/>
      <c r="KL140" s="10"/>
      <c r="KM140" s="10"/>
      <c r="KN140" s="10"/>
      <c r="KO140" s="10"/>
      <c r="KP140" s="10"/>
      <c r="KQ140" s="10"/>
      <c r="KR140" s="10"/>
      <c r="KS140" s="10"/>
      <c r="KT140" s="10"/>
      <c r="KU140" s="10"/>
      <c r="KV140" s="10"/>
      <c r="KW140" s="10"/>
      <c r="KX140" s="10"/>
      <c r="KY140" s="10"/>
      <c r="KZ140" s="10"/>
      <c r="LA140" s="10"/>
      <c r="LB140" s="10"/>
      <c r="LC140" s="10"/>
      <c r="LD140" s="10"/>
      <c r="LE140" s="10"/>
      <c r="LF140" s="10"/>
      <c r="LG140" s="10"/>
      <c r="LH140" s="10"/>
      <c r="LI140" s="10"/>
      <c r="LJ140" s="10"/>
      <c r="LK140" s="10"/>
      <c r="LL140" s="10"/>
      <c r="LM140" s="10"/>
      <c r="LN140" s="10"/>
      <c r="LO140" s="10"/>
      <c r="LP140" s="10"/>
      <c r="LQ140" s="10"/>
      <c r="LR140" s="10"/>
      <c r="LS140" s="10"/>
      <c r="LT140" s="10"/>
      <c r="LU140" s="10"/>
      <c r="LV140" s="10"/>
      <c r="LW140" s="10"/>
      <c r="LX140" s="10"/>
      <c r="LY140" s="10"/>
      <c r="LZ140" s="10"/>
      <c r="MA140" s="10"/>
      <c r="MB140" s="10"/>
      <c r="MC140" s="10"/>
      <c r="MD140" s="10"/>
      <c r="ME140" s="10"/>
      <c r="MF140" s="10"/>
      <c r="MG140" s="10"/>
      <c r="MH140" s="10"/>
      <c r="MI140" s="10"/>
      <c r="MJ140" s="10"/>
      <c r="MK140" s="10"/>
      <c r="ML140" s="10"/>
      <c r="MM140" s="10"/>
      <c r="MN140" s="10"/>
      <c r="MO140" s="10"/>
      <c r="MP140" s="10"/>
      <c r="MQ140" s="10"/>
      <c r="MR140" s="10"/>
      <c r="MS140" s="10"/>
      <c r="MT140" s="10"/>
      <c r="MU140" s="10"/>
      <c r="MV140" s="10"/>
      <c r="MW140" s="10"/>
      <c r="MX140" s="10"/>
      <c r="MY140" s="10"/>
      <c r="MZ140" s="10"/>
      <c r="NA140" s="10"/>
      <c r="NB140" s="10"/>
      <c r="NC140" s="10"/>
      <c r="ND140" s="10"/>
      <c r="NE140" s="10"/>
      <c r="NF140" s="10"/>
      <c r="NG140" s="10"/>
      <c r="NH140" s="10"/>
      <c r="NI140" s="10"/>
      <c r="NJ140" s="10"/>
      <c r="NK140" s="10"/>
      <c r="NL140" s="10"/>
      <c r="NM140" s="10"/>
      <c r="NN140" s="10"/>
      <c r="NO140" s="10"/>
      <c r="NP140" s="10"/>
      <c r="NQ140" s="10"/>
      <c r="NR140" s="10"/>
      <c r="NS140" s="10"/>
      <c r="NT140" s="10"/>
      <c r="NU140" s="10"/>
      <c r="NV140" s="10"/>
      <c r="NW140" s="10"/>
      <c r="NX140" s="10"/>
      <c r="NY140" s="10"/>
      <c r="NZ140" s="10"/>
      <c r="OA140" s="10"/>
      <c r="OB140" s="10"/>
      <c r="OC140" s="10"/>
      <c r="OD140" s="10"/>
      <c r="OE140" s="10"/>
      <c r="OF140" s="10"/>
      <c r="OG140" s="10"/>
      <c r="OH140" s="10"/>
      <c r="OI140" s="10"/>
      <c r="OJ140" s="10"/>
      <c r="OK140" s="10"/>
      <c r="OL140" s="10"/>
      <c r="OM140" s="10"/>
      <c r="ON140" s="10"/>
      <c r="OO140" s="10"/>
      <c r="OP140" s="10"/>
      <c r="OQ140" s="10"/>
      <c r="OR140" s="10"/>
      <c r="OS140" s="10"/>
      <c r="OT140" s="10"/>
      <c r="OU140" s="10"/>
      <c r="OV140" s="10"/>
      <c r="OW140" s="10"/>
      <c r="OX140" s="10"/>
      <c r="OY140" s="10"/>
      <c r="OZ140" s="10"/>
      <c r="PA140" s="10"/>
      <c r="PB140" s="10"/>
      <c r="PC140" s="10"/>
      <c r="PD140" s="10"/>
      <c r="PE140" s="10"/>
      <c r="PF140" s="10"/>
      <c r="PG140" s="10"/>
      <c r="PH140" s="10"/>
      <c r="PI140" s="10"/>
      <c r="PJ140" s="10"/>
      <c r="PK140" s="10"/>
      <c r="PL140" s="10"/>
      <c r="PM140" s="10"/>
      <c r="PN140" s="10"/>
      <c r="PO140" s="10"/>
      <c r="PP140" s="10"/>
      <c r="PQ140" s="10"/>
      <c r="PR140" s="10"/>
      <c r="PS140" s="10"/>
      <c r="PT140" s="10"/>
      <c r="PU140" s="10"/>
      <c r="PV140" s="10"/>
      <c r="PW140" s="10"/>
      <c r="PX140" s="10"/>
      <c r="PY140" s="10"/>
      <c r="PZ140" s="10"/>
      <c r="QA140" s="10"/>
      <c r="QB140" s="10"/>
      <c r="QC140" s="10"/>
      <c r="QD140" s="10"/>
      <c r="QE140" s="10"/>
      <c r="QF140" s="10"/>
      <c r="QG140" s="10"/>
      <c r="QH140" s="10"/>
      <c r="QI140" s="10"/>
      <c r="QJ140" s="10"/>
      <c r="QK140" s="10"/>
      <c r="QL140" s="10"/>
      <c r="QM140" s="10"/>
      <c r="QN140" s="10"/>
      <c r="QO140" s="10"/>
      <c r="QP140" s="10"/>
      <c r="QQ140" s="10"/>
      <c r="QR140" s="10"/>
      <c r="QS140" s="10"/>
      <c r="QT140" s="10"/>
      <c r="QU140" s="10"/>
      <c r="QV140" s="10"/>
      <c r="QW140" s="10"/>
      <c r="QX140" s="10"/>
      <c r="QY140" s="10"/>
      <c r="QZ140" s="10"/>
      <c r="RA140" s="10"/>
      <c r="RB140" s="10"/>
      <c r="RC140" s="10"/>
      <c r="RD140" s="10"/>
      <c r="RE140" s="10"/>
      <c r="RF140" s="10"/>
      <c r="RG140" s="10"/>
      <c r="RH140" s="10"/>
      <c r="RI140" s="10"/>
      <c r="RJ140" s="10"/>
      <c r="RK140" s="10"/>
      <c r="RL140" s="10"/>
      <c r="RM140" s="10"/>
      <c r="RN140" s="10"/>
      <c r="RO140" s="10"/>
      <c r="RP140" s="10"/>
      <c r="RQ140" s="10"/>
      <c r="RR140" s="10"/>
      <c r="RS140" s="10"/>
      <c r="RT140" s="10"/>
      <c r="RU140" s="10"/>
      <c r="RV140" s="10"/>
      <c r="RW140" s="10"/>
      <c r="RX140" s="10"/>
      <c r="RY140" s="10"/>
      <c r="RZ140" s="10"/>
      <c r="SA140" s="10"/>
      <c r="SB140" s="10"/>
      <c r="SC140" s="10"/>
      <c r="SD140" s="10"/>
      <c r="SE140" s="10"/>
      <c r="SF140" s="10"/>
      <c r="SG140" s="10"/>
      <c r="SH140" s="10"/>
      <c r="SI140" s="10"/>
      <c r="SJ140" s="10"/>
      <c r="SK140" s="10"/>
      <c r="SL140" s="10"/>
      <c r="SM140" s="10"/>
      <c r="SN140" s="10"/>
      <c r="SO140" s="10"/>
      <c r="SP140" s="10"/>
      <c r="SQ140" s="10"/>
      <c r="SR140" s="10"/>
      <c r="SS140" s="10"/>
      <c r="ST140" s="10"/>
      <c r="SU140" s="10"/>
      <c r="SV140" s="10"/>
      <c r="SW140" s="10"/>
      <c r="SX140" s="10"/>
      <c r="SY140" s="10"/>
      <c r="SZ140" s="10"/>
      <c r="TA140" s="10"/>
      <c r="TB140" s="10"/>
      <c r="TC140" s="10"/>
      <c r="TD140" s="10"/>
      <c r="TE140" s="10"/>
      <c r="TF140" s="10"/>
      <c r="TG140" s="10"/>
      <c r="TH140" s="10"/>
      <c r="TI140" s="10"/>
      <c r="TJ140" s="10"/>
      <c r="TK140" s="10"/>
      <c r="TL140" s="10"/>
      <c r="TM140" s="10"/>
      <c r="TN140" s="10"/>
      <c r="TO140" s="10"/>
      <c r="TP140" s="10"/>
      <c r="TQ140" s="10"/>
      <c r="TR140" s="10"/>
      <c r="TS140" s="10"/>
      <c r="TT140" s="10"/>
      <c r="TU140" s="10"/>
      <c r="TV140" s="10"/>
      <c r="TW140" s="10"/>
      <c r="TX140" s="10"/>
      <c r="TY140" s="10"/>
      <c r="TZ140" s="10"/>
      <c r="UA140" s="10"/>
      <c r="UB140" s="10"/>
      <c r="UC140" s="10"/>
      <c r="UD140" s="10"/>
      <c r="UE140" s="10"/>
      <c r="UF140" s="10"/>
      <c r="UG140" s="10"/>
      <c r="UH140" s="10"/>
      <c r="UI140" s="10"/>
      <c r="UJ140" s="10"/>
      <c r="UK140" s="10"/>
      <c r="UL140" s="10"/>
      <c r="UM140" s="10"/>
      <c r="UN140" s="10"/>
      <c r="UO140" s="10"/>
      <c r="UP140" s="10"/>
      <c r="UQ140" s="10"/>
      <c r="UR140" s="10"/>
      <c r="US140" s="10"/>
      <c r="UT140" s="10"/>
      <c r="UU140" s="10"/>
      <c r="UV140" s="10"/>
      <c r="UW140" s="10"/>
      <c r="UX140" s="10"/>
      <c r="UY140" s="10"/>
      <c r="UZ140" s="10"/>
      <c r="VA140" s="10"/>
      <c r="VB140" s="10"/>
      <c r="VC140" s="10"/>
      <c r="VD140" s="10"/>
      <c r="VE140" s="10"/>
      <c r="VF140" s="10"/>
      <c r="VG140" s="10"/>
      <c r="VH140" s="10"/>
      <c r="VI140" s="10"/>
      <c r="VJ140" s="10"/>
      <c r="VK140" s="10"/>
      <c r="VL140" s="10"/>
      <c r="VM140" s="10"/>
      <c r="VN140" s="10"/>
      <c r="VO140" s="10"/>
      <c r="VP140" s="10"/>
      <c r="VQ140" s="10"/>
      <c r="VR140" s="10"/>
      <c r="VS140" s="10"/>
      <c r="VT140" s="10"/>
      <c r="VU140" s="10"/>
      <c r="VV140" s="10"/>
      <c r="VW140" s="10"/>
      <c r="VX140" s="10"/>
      <c r="VY140" s="10"/>
      <c r="VZ140" s="10"/>
      <c r="WA140" s="10"/>
      <c r="WB140" s="10"/>
      <c r="WC140" s="10"/>
      <c r="WD140" s="10"/>
      <c r="WE140" s="10"/>
      <c r="WF140" s="10"/>
      <c r="WG140" s="10"/>
      <c r="WH140" s="10"/>
      <c r="WI140" s="10"/>
      <c r="WJ140" s="10"/>
      <c r="WK140" s="10"/>
      <c r="WL140" s="10"/>
      <c r="WM140" s="10"/>
      <c r="WN140" s="10"/>
      <c r="WO140" s="10"/>
      <c r="WP140" s="10"/>
      <c r="WQ140" s="10"/>
      <c r="WR140" s="10"/>
      <c r="WS140" s="10"/>
      <c r="WT140" s="10"/>
      <c r="WU140" s="10"/>
      <c r="WV140" s="10"/>
      <c r="WW140" s="10"/>
      <c r="WX140" s="10"/>
      <c r="WY140" s="10"/>
      <c r="WZ140" s="10"/>
      <c r="XA140" s="10"/>
      <c r="XB140" s="10"/>
      <c r="XC140" s="10"/>
      <c r="XD140" s="10"/>
      <c r="XE140" s="10"/>
      <c r="XF140" s="10"/>
      <c r="XG140" s="10"/>
      <c r="XH140" s="10"/>
      <c r="XI140" s="10"/>
      <c r="XJ140" s="10"/>
      <c r="XK140" s="10"/>
      <c r="XL140" s="10"/>
      <c r="XM140" s="10"/>
      <c r="XN140" s="10"/>
      <c r="XO140" s="10"/>
      <c r="XP140" s="10"/>
      <c r="XQ140" s="10"/>
      <c r="XR140" s="10"/>
      <c r="XS140" s="10"/>
      <c r="XT140" s="10"/>
      <c r="XU140" s="10"/>
      <c r="XV140" s="10"/>
      <c r="XW140" s="10"/>
      <c r="XX140" s="10"/>
      <c r="XY140" s="10"/>
      <c r="XZ140" s="10"/>
      <c r="YA140" s="10"/>
      <c r="YB140" s="10"/>
      <c r="YC140" s="10"/>
      <c r="YD140" s="10"/>
      <c r="YE140" s="10"/>
      <c r="YF140" s="10"/>
      <c r="YG140" s="10"/>
      <c r="YH140" s="10"/>
      <c r="YI140" s="10"/>
      <c r="YJ140" s="10"/>
      <c r="YK140" s="10"/>
      <c r="YL140" s="10"/>
      <c r="YM140" s="10"/>
      <c r="YN140" s="10"/>
      <c r="YO140" s="10"/>
      <c r="YP140" s="10"/>
      <c r="YQ140" s="10"/>
      <c r="YR140" s="10"/>
      <c r="YS140" s="10"/>
      <c r="YT140" s="10"/>
      <c r="YU140" s="10"/>
      <c r="YV140" s="10"/>
      <c r="YW140" s="10"/>
      <c r="YX140" s="10"/>
      <c r="YY140" s="10"/>
      <c r="YZ140" s="10"/>
      <c r="ZA140" s="10"/>
      <c r="ZB140" s="10"/>
      <c r="ZC140" s="10"/>
      <c r="ZD140" s="10"/>
      <c r="ZE140" s="10"/>
      <c r="ZF140" s="10"/>
      <c r="ZG140" s="10"/>
      <c r="ZH140" s="10"/>
      <c r="ZI140" s="10"/>
      <c r="ZJ140" s="10"/>
      <c r="ZK140" s="10"/>
      <c r="ZL140" s="10"/>
      <c r="ZM140" s="10"/>
      <c r="ZN140" s="10"/>
      <c r="ZO140" s="10"/>
      <c r="ZP140" s="10"/>
      <c r="ZQ140" s="10"/>
      <c r="ZR140" s="10"/>
      <c r="ZS140" s="10"/>
      <c r="ZT140" s="10"/>
      <c r="ZU140" s="10"/>
      <c r="ZV140" s="10"/>
      <c r="ZW140" s="10"/>
      <c r="ZX140" s="10"/>
      <c r="ZY140" s="10"/>
      <c r="ZZ140" s="10"/>
      <c r="AAA140" s="10"/>
      <c r="AAB140" s="10"/>
      <c r="AAC140" s="10"/>
      <c r="AAD140" s="10"/>
      <c r="AAE140" s="10"/>
      <c r="AAF140" s="10"/>
      <c r="AAG140" s="10"/>
      <c r="AAH140" s="10"/>
      <c r="AAI140" s="10"/>
      <c r="AAJ140" s="10"/>
      <c r="AAK140" s="10"/>
      <c r="AAL140" s="10"/>
      <c r="AAM140" s="10"/>
      <c r="AAN140" s="10"/>
      <c r="AAO140" s="10"/>
      <c r="AAP140" s="10"/>
      <c r="AAQ140" s="10"/>
      <c r="AAR140" s="10"/>
      <c r="AAS140" s="10"/>
      <c r="AAT140" s="10"/>
      <c r="AAU140" s="10"/>
      <c r="AAV140" s="10"/>
      <c r="AAW140" s="10"/>
      <c r="AAX140" s="10"/>
      <c r="AAY140" s="10"/>
      <c r="AAZ140" s="10"/>
      <c r="ABA140" s="10"/>
      <c r="ABB140" s="10"/>
      <c r="ABC140" s="10"/>
      <c r="ABD140" s="10"/>
      <c r="ABE140" s="10"/>
      <c r="ABF140" s="10"/>
      <c r="ABG140" s="10"/>
      <c r="ABH140" s="10"/>
      <c r="ABI140" s="10"/>
      <c r="ABJ140" s="10"/>
      <c r="ABK140" s="10"/>
      <c r="ABL140" s="10"/>
      <c r="ABM140" s="10"/>
      <c r="ABN140" s="10"/>
      <c r="ABO140" s="10"/>
      <c r="ABP140" s="10"/>
      <c r="ABQ140" s="10"/>
      <c r="ABR140" s="10"/>
      <c r="ABS140" s="10"/>
      <c r="ABT140" s="10"/>
      <c r="ABU140" s="10"/>
      <c r="ABV140" s="10"/>
      <c r="ABW140" s="10"/>
      <c r="ABX140" s="10"/>
      <c r="ABY140" s="10"/>
      <c r="ABZ140" s="10"/>
      <c r="ACA140" s="10"/>
      <c r="ACB140" s="10"/>
      <c r="ACC140" s="10"/>
      <c r="ACD140" s="10"/>
      <c r="ACE140" s="10"/>
      <c r="ACF140" s="10"/>
      <c r="ACG140" s="10"/>
      <c r="ACH140" s="10"/>
      <c r="ACI140" s="10"/>
      <c r="ACJ140" s="10"/>
      <c r="ACK140" s="10"/>
      <c r="ACL140" s="10"/>
      <c r="ACM140" s="10"/>
      <c r="ACN140" s="10"/>
      <c r="ACO140" s="10"/>
      <c r="ACP140" s="10"/>
      <c r="ACQ140" s="10"/>
      <c r="ACR140" s="10"/>
      <c r="ACS140" s="10"/>
      <c r="ACT140" s="10"/>
      <c r="ACU140" s="10"/>
      <c r="ACV140" s="10"/>
      <c r="ACW140" s="10"/>
      <c r="ACX140" s="10"/>
      <c r="ACY140" s="10"/>
      <c r="ACZ140" s="10"/>
      <c r="ADA140" s="10"/>
      <c r="ADB140" s="10"/>
      <c r="ADC140" s="10"/>
      <c r="ADD140" s="10"/>
      <c r="ADE140" s="10"/>
      <c r="ADF140" s="10"/>
      <c r="ADG140" s="10"/>
      <c r="ADH140" s="10"/>
      <c r="ADI140" s="10"/>
      <c r="ADJ140" s="10"/>
      <c r="ADK140" s="10"/>
      <c r="ADL140" s="10"/>
      <c r="ADM140" s="10"/>
      <c r="ADN140" s="10"/>
      <c r="ADO140" s="10"/>
      <c r="ADP140" s="10"/>
      <c r="ADQ140" s="10"/>
      <c r="ADR140" s="10"/>
      <c r="ADS140" s="10"/>
      <c r="ADT140" s="10"/>
      <c r="ADU140" s="10"/>
      <c r="ADV140" s="10"/>
      <c r="ADW140" s="10"/>
      <c r="ADX140" s="10"/>
      <c r="ADY140" s="10"/>
      <c r="ADZ140" s="10"/>
      <c r="AEA140" s="10"/>
      <c r="AEB140" s="10"/>
      <c r="AEC140" s="10"/>
      <c r="AED140" s="10"/>
    </row>
    <row r="141" spans="1:810" s="88" customFormat="1" ht="24" x14ac:dyDescent="0.3">
      <c r="A141" s="52"/>
      <c r="B141" s="51">
        <v>1</v>
      </c>
      <c r="C141" s="78" t="s">
        <v>426</v>
      </c>
      <c r="D141" s="87" t="s">
        <v>170</v>
      </c>
      <c r="E141" s="79" t="s">
        <v>58</v>
      </c>
      <c r="F141" s="79" t="s">
        <v>327</v>
      </c>
      <c r="G141" s="79">
        <v>29.5</v>
      </c>
      <c r="H141" s="80">
        <v>300000</v>
      </c>
      <c r="I141" s="79">
        <v>1</v>
      </c>
      <c r="J141" s="79" t="s">
        <v>32</v>
      </c>
      <c r="K141" s="79" t="s">
        <v>33</v>
      </c>
      <c r="L141" s="105">
        <v>117</v>
      </c>
      <c r="M141" s="82">
        <v>1985</v>
      </c>
      <c r="N141" s="83">
        <v>31247</v>
      </c>
      <c r="O141" s="80">
        <v>200000</v>
      </c>
      <c r="P141" s="84">
        <v>8</v>
      </c>
      <c r="Q141" s="84">
        <v>269</v>
      </c>
      <c r="R141" s="85" t="s">
        <v>246</v>
      </c>
      <c r="S141" s="86" t="s">
        <v>427</v>
      </c>
      <c r="T141" s="45"/>
      <c r="U141" s="46" t="str">
        <f t="shared" si="2"/>
        <v>F</v>
      </c>
      <c r="V141" s="45"/>
      <c r="W141" s="45"/>
      <c r="X141" s="45"/>
      <c r="Y141" s="45"/>
      <c r="Z141" s="45"/>
      <c r="AA141" s="45">
        <v>1.5</v>
      </c>
      <c r="AB141" s="45"/>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c r="IY141" s="10"/>
      <c r="IZ141" s="10"/>
      <c r="JA141" s="10"/>
      <c r="JB141" s="10"/>
      <c r="JC141" s="10"/>
      <c r="JD141" s="10"/>
      <c r="JE141" s="10"/>
      <c r="JF141" s="10"/>
      <c r="JG141" s="10"/>
      <c r="JH141" s="10"/>
      <c r="JI141" s="10"/>
      <c r="JJ141" s="10"/>
      <c r="JK141" s="10"/>
      <c r="JL141" s="10"/>
      <c r="JM141" s="10"/>
      <c r="JN141" s="10"/>
      <c r="JO141" s="10"/>
      <c r="JP141" s="10"/>
      <c r="JQ141" s="10"/>
      <c r="JR141" s="10"/>
      <c r="JS141" s="10"/>
      <c r="JT141" s="10"/>
      <c r="JU141" s="10"/>
      <c r="JV141" s="10"/>
      <c r="JW141" s="10"/>
      <c r="JX141" s="10"/>
      <c r="JY141" s="10"/>
      <c r="JZ141" s="10"/>
      <c r="KA141" s="10"/>
      <c r="KB141" s="10"/>
      <c r="KC141" s="10"/>
      <c r="KD141" s="10"/>
      <c r="KE141" s="10"/>
      <c r="KF141" s="10"/>
      <c r="KG141" s="10"/>
      <c r="KH141" s="10"/>
      <c r="KI141" s="10"/>
      <c r="KJ141" s="10"/>
      <c r="KK141" s="10"/>
      <c r="KL141" s="10"/>
      <c r="KM141" s="10"/>
      <c r="KN141" s="10"/>
      <c r="KO141" s="10"/>
      <c r="KP141" s="10"/>
      <c r="KQ141" s="10"/>
      <c r="KR141" s="10"/>
      <c r="KS141" s="10"/>
      <c r="KT141" s="10"/>
      <c r="KU141" s="10"/>
      <c r="KV141" s="10"/>
      <c r="KW141" s="10"/>
      <c r="KX141" s="10"/>
      <c r="KY141" s="10"/>
      <c r="KZ141" s="10"/>
      <c r="LA141" s="10"/>
      <c r="LB141" s="10"/>
      <c r="LC141" s="10"/>
      <c r="LD141" s="10"/>
      <c r="LE141" s="10"/>
      <c r="LF141" s="10"/>
      <c r="LG141" s="10"/>
      <c r="LH141" s="10"/>
      <c r="LI141" s="10"/>
      <c r="LJ141" s="10"/>
      <c r="LK141" s="10"/>
      <c r="LL141" s="10"/>
      <c r="LM141" s="10"/>
      <c r="LN141" s="10"/>
      <c r="LO141" s="10"/>
      <c r="LP141" s="10"/>
      <c r="LQ141" s="10"/>
      <c r="LR141" s="10"/>
      <c r="LS141" s="10"/>
      <c r="LT141" s="10"/>
      <c r="LU141" s="10"/>
      <c r="LV141" s="10"/>
      <c r="LW141" s="10"/>
      <c r="LX141" s="10"/>
      <c r="LY141" s="10"/>
      <c r="LZ141" s="10"/>
      <c r="MA141" s="10"/>
      <c r="MB141" s="10"/>
      <c r="MC141" s="10"/>
      <c r="MD141" s="10"/>
      <c r="ME141" s="10"/>
      <c r="MF141" s="10"/>
      <c r="MG141" s="10"/>
      <c r="MH141" s="10"/>
      <c r="MI141" s="10"/>
      <c r="MJ141" s="10"/>
      <c r="MK141" s="10"/>
      <c r="ML141" s="10"/>
      <c r="MM141" s="10"/>
      <c r="MN141" s="10"/>
      <c r="MO141" s="10"/>
      <c r="MP141" s="10"/>
      <c r="MQ141" s="10"/>
      <c r="MR141" s="10"/>
      <c r="MS141" s="10"/>
      <c r="MT141" s="10"/>
      <c r="MU141" s="10"/>
      <c r="MV141" s="10"/>
      <c r="MW141" s="10"/>
      <c r="MX141" s="10"/>
      <c r="MY141" s="10"/>
      <c r="MZ141" s="10"/>
      <c r="NA141" s="10"/>
      <c r="NB141" s="10"/>
      <c r="NC141" s="10"/>
      <c r="ND141" s="10"/>
      <c r="NE141" s="10"/>
      <c r="NF141" s="10"/>
      <c r="NG141" s="10"/>
      <c r="NH141" s="10"/>
      <c r="NI141" s="10"/>
      <c r="NJ141" s="10"/>
      <c r="NK141" s="10"/>
      <c r="NL141" s="10"/>
      <c r="NM141" s="10"/>
      <c r="NN141" s="10"/>
      <c r="NO141" s="10"/>
      <c r="NP141" s="10"/>
      <c r="NQ141" s="10"/>
      <c r="NR141" s="10"/>
      <c r="NS141" s="10"/>
      <c r="NT141" s="10"/>
      <c r="NU141" s="10"/>
      <c r="NV141" s="10"/>
      <c r="NW141" s="10"/>
      <c r="NX141" s="10"/>
      <c r="NY141" s="10"/>
      <c r="NZ141" s="10"/>
      <c r="OA141" s="10"/>
      <c r="OB141" s="10"/>
      <c r="OC141" s="10"/>
      <c r="OD141" s="10"/>
      <c r="OE141" s="10"/>
      <c r="OF141" s="10"/>
      <c r="OG141" s="10"/>
      <c r="OH141" s="10"/>
      <c r="OI141" s="10"/>
      <c r="OJ141" s="10"/>
      <c r="OK141" s="10"/>
      <c r="OL141" s="10"/>
      <c r="OM141" s="10"/>
      <c r="ON141" s="10"/>
      <c r="OO141" s="10"/>
      <c r="OP141" s="10"/>
      <c r="OQ141" s="10"/>
      <c r="OR141" s="10"/>
      <c r="OS141" s="10"/>
      <c r="OT141" s="10"/>
      <c r="OU141" s="10"/>
      <c r="OV141" s="10"/>
      <c r="OW141" s="10"/>
      <c r="OX141" s="10"/>
      <c r="OY141" s="10"/>
      <c r="OZ141" s="10"/>
      <c r="PA141" s="10"/>
      <c r="PB141" s="10"/>
      <c r="PC141" s="10"/>
      <c r="PD141" s="10"/>
      <c r="PE141" s="10"/>
      <c r="PF141" s="10"/>
      <c r="PG141" s="10"/>
      <c r="PH141" s="10"/>
      <c r="PI141" s="10"/>
      <c r="PJ141" s="10"/>
      <c r="PK141" s="10"/>
      <c r="PL141" s="10"/>
      <c r="PM141" s="10"/>
      <c r="PN141" s="10"/>
      <c r="PO141" s="10"/>
      <c r="PP141" s="10"/>
      <c r="PQ141" s="10"/>
      <c r="PR141" s="10"/>
      <c r="PS141" s="10"/>
      <c r="PT141" s="10"/>
      <c r="PU141" s="10"/>
      <c r="PV141" s="10"/>
      <c r="PW141" s="10"/>
      <c r="PX141" s="10"/>
      <c r="PY141" s="10"/>
      <c r="PZ141" s="10"/>
      <c r="QA141" s="10"/>
      <c r="QB141" s="10"/>
      <c r="QC141" s="10"/>
      <c r="QD141" s="10"/>
      <c r="QE141" s="10"/>
      <c r="QF141" s="10"/>
      <c r="QG141" s="10"/>
      <c r="QH141" s="10"/>
      <c r="QI141" s="10"/>
      <c r="QJ141" s="10"/>
      <c r="QK141" s="10"/>
      <c r="QL141" s="10"/>
      <c r="QM141" s="10"/>
      <c r="QN141" s="10"/>
      <c r="QO141" s="10"/>
      <c r="QP141" s="10"/>
      <c r="QQ141" s="10"/>
      <c r="QR141" s="10"/>
      <c r="QS141" s="10"/>
      <c r="QT141" s="10"/>
      <c r="QU141" s="10"/>
      <c r="QV141" s="10"/>
      <c r="QW141" s="10"/>
      <c r="QX141" s="10"/>
      <c r="QY141" s="10"/>
      <c r="QZ141" s="10"/>
      <c r="RA141" s="10"/>
      <c r="RB141" s="10"/>
      <c r="RC141" s="10"/>
      <c r="RD141" s="10"/>
      <c r="RE141" s="10"/>
      <c r="RF141" s="10"/>
      <c r="RG141" s="10"/>
      <c r="RH141" s="10"/>
      <c r="RI141" s="10"/>
      <c r="RJ141" s="10"/>
      <c r="RK141" s="10"/>
      <c r="RL141" s="10"/>
      <c r="RM141" s="10"/>
      <c r="RN141" s="10"/>
      <c r="RO141" s="10"/>
      <c r="RP141" s="10"/>
      <c r="RQ141" s="10"/>
      <c r="RR141" s="10"/>
      <c r="RS141" s="10"/>
      <c r="RT141" s="10"/>
      <c r="RU141" s="10"/>
      <c r="RV141" s="10"/>
      <c r="RW141" s="10"/>
      <c r="RX141" s="10"/>
      <c r="RY141" s="10"/>
      <c r="RZ141" s="10"/>
      <c r="SA141" s="10"/>
      <c r="SB141" s="10"/>
      <c r="SC141" s="10"/>
      <c r="SD141" s="10"/>
      <c r="SE141" s="10"/>
      <c r="SF141" s="10"/>
      <c r="SG141" s="10"/>
      <c r="SH141" s="10"/>
      <c r="SI141" s="10"/>
      <c r="SJ141" s="10"/>
      <c r="SK141" s="10"/>
      <c r="SL141" s="10"/>
      <c r="SM141" s="10"/>
      <c r="SN141" s="10"/>
      <c r="SO141" s="10"/>
      <c r="SP141" s="10"/>
      <c r="SQ141" s="10"/>
      <c r="SR141" s="10"/>
      <c r="SS141" s="10"/>
      <c r="ST141" s="10"/>
      <c r="SU141" s="10"/>
      <c r="SV141" s="10"/>
      <c r="SW141" s="10"/>
      <c r="SX141" s="10"/>
      <c r="SY141" s="10"/>
      <c r="SZ141" s="10"/>
      <c r="TA141" s="10"/>
      <c r="TB141" s="10"/>
      <c r="TC141" s="10"/>
      <c r="TD141" s="10"/>
      <c r="TE141" s="10"/>
      <c r="TF141" s="10"/>
      <c r="TG141" s="10"/>
      <c r="TH141" s="10"/>
      <c r="TI141" s="10"/>
      <c r="TJ141" s="10"/>
      <c r="TK141" s="10"/>
      <c r="TL141" s="10"/>
      <c r="TM141" s="10"/>
      <c r="TN141" s="10"/>
      <c r="TO141" s="10"/>
      <c r="TP141" s="10"/>
      <c r="TQ141" s="10"/>
      <c r="TR141" s="10"/>
      <c r="TS141" s="10"/>
      <c r="TT141" s="10"/>
      <c r="TU141" s="10"/>
      <c r="TV141" s="10"/>
      <c r="TW141" s="10"/>
      <c r="TX141" s="10"/>
      <c r="TY141" s="10"/>
      <c r="TZ141" s="10"/>
      <c r="UA141" s="10"/>
      <c r="UB141" s="10"/>
      <c r="UC141" s="10"/>
      <c r="UD141" s="10"/>
      <c r="UE141" s="10"/>
      <c r="UF141" s="10"/>
      <c r="UG141" s="10"/>
      <c r="UH141" s="10"/>
      <c r="UI141" s="10"/>
      <c r="UJ141" s="10"/>
      <c r="UK141" s="10"/>
      <c r="UL141" s="10"/>
      <c r="UM141" s="10"/>
      <c r="UN141" s="10"/>
      <c r="UO141" s="10"/>
      <c r="UP141" s="10"/>
      <c r="UQ141" s="10"/>
      <c r="UR141" s="10"/>
      <c r="US141" s="10"/>
      <c r="UT141" s="10"/>
      <c r="UU141" s="10"/>
      <c r="UV141" s="10"/>
      <c r="UW141" s="10"/>
      <c r="UX141" s="10"/>
      <c r="UY141" s="10"/>
      <c r="UZ141" s="10"/>
      <c r="VA141" s="10"/>
      <c r="VB141" s="10"/>
      <c r="VC141" s="10"/>
      <c r="VD141" s="10"/>
      <c r="VE141" s="10"/>
      <c r="VF141" s="10"/>
      <c r="VG141" s="10"/>
      <c r="VH141" s="10"/>
      <c r="VI141" s="10"/>
      <c r="VJ141" s="10"/>
      <c r="VK141" s="10"/>
      <c r="VL141" s="10"/>
      <c r="VM141" s="10"/>
      <c r="VN141" s="10"/>
      <c r="VO141" s="10"/>
      <c r="VP141" s="10"/>
      <c r="VQ141" s="10"/>
      <c r="VR141" s="10"/>
      <c r="VS141" s="10"/>
      <c r="VT141" s="10"/>
      <c r="VU141" s="10"/>
      <c r="VV141" s="10"/>
      <c r="VW141" s="10"/>
      <c r="VX141" s="10"/>
      <c r="VY141" s="10"/>
      <c r="VZ141" s="10"/>
      <c r="WA141" s="10"/>
      <c r="WB141" s="10"/>
      <c r="WC141" s="10"/>
      <c r="WD141" s="10"/>
      <c r="WE141" s="10"/>
      <c r="WF141" s="10"/>
      <c r="WG141" s="10"/>
      <c r="WH141" s="10"/>
      <c r="WI141" s="10"/>
      <c r="WJ141" s="10"/>
      <c r="WK141" s="10"/>
      <c r="WL141" s="10"/>
      <c r="WM141" s="10"/>
      <c r="WN141" s="10"/>
      <c r="WO141" s="10"/>
      <c r="WP141" s="10"/>
      <c r="WQ141" s="10"/>
      <c r="WR141" s="10"/>
      <c r="WS141" s="10"/>
      <c r="WT141" s="10"/>
      <c r="WU141" s="10"/>
      <c r="WV141" s="10"/>
      <c r="WW141" s="10"/>
      <c r="WX141" s="10"/>
      <c r="WY141" s="10"/>
      <c r="WZ141" s="10"/>
      <c r="XA141" s="10"/>
      <c r="XB141" s="10"/>
      <c r="XC141" s="10"/>
      <c r="XD141" s="10"/>
      <c r="XE141" s="10"/>
      <c r="XF141" s="10"/>
      <c r="XG141" s="10"/>
      <c r="XH141" s="10"/>
      <c r="XI141" s="10"/>
      <c r="XJ141" s="10"/>
      <c r="XK141" s="10"/>
      <c r="XL141" s="10"/>
      <c r="XM141" s="10"/>
      <c r="XN141" s="10"/>
      <c r="XO141" s="10"/>
      <c r="XP141" s="10"/>
      <c r="XQ141" s="10"/>
      <c r="XR141" s="10"/>
      <c r="XS141" s="10"/>
      <c r="XT141" s="10"/>
      <c r="XU141" s="10"/>
      <c r="XV141" s="10"/>
      <c r="XW141" s="10"/>
      <c r="XX141" s="10"/>
      <c r="XY141" s="10"/>
      <c r="XZ141" s="10"/>
      <c r="YA141" s="10"/>
      <c r="YB141" s="10"/>
      <c r="YC141" s="10"/>
      <c r="YD141" s="10"/>
      <c r="YE141" s="10"/>
      <c r="YF141" s="10"/>
      <c r="YG141" s="10"/>
      <c r="YH141" s="10"/>
      <c r="YI141" s="10"/>
      <c r="YJ141" s="10"/>
      <c r="YK141" s="10"/>
      <c r="YL141" s="10"/>
      <c r="YM141" s="10"/>
      <c r="YN141" s="10"/>
      <c r="YO141" s="10"/>
      <c r="YP141" s="10"/>
      <c r="YQ141" s="10"/>
      <c r="YR141" s="10"/>
      <c r="YS141" s="10"/>
      <c r="YT141" s="10"/>
      <c r="YU141" s="10"/>
      <c r="YV141" s="10"/>
      <c r="YW141" s="10"/>
      <c r="YX141" s="10"/>
      <c r="YY141" s="10"/>
      <c r="YZ141" s="10"/>
      <c r="ZA141" s="10"/>
      <c r="ZB141" s="10"/>
      <c r="ZC141" s="10"/>
      <c r="ZD141" s="10"/>
      <c r="ZE141" s="10"/>
      <c r="ZF141" s="10"/>
      <c r="ZG141" s="10"/>
      <c r="ZH141" s="10"/>
      <c r="ZI141" s="10"/>
      <c r="ZJ141" s="10"/>
      <c r="ZK141" s="10"/>
      <c r="ZL141" s="10"/>
      <c r="ZM141" s="10"/>
      <c r="ZN141" s="10"/>
      <c r="ZO141" s="10"/>
      <c r="ZP141" s="10"/>
      <c r="ZQ141" s="10"/>
      <c r="ZR141" s="10"/>
      <c r="ZS141" s="10"/>
      <c r="ZT141" s="10"/>
      <c r="ZU141" s="10"/>
      <c r="ZV141" s="10"/>
      <c r="ZW141" s="10"/>
      <c r="ZX141" s="10"/>
      <c r="ZY141" s="10"/>
      <c r="ZZ141" s="10"/>
      <c r="AAA141" s="10"/>
      <c r="AAB141" s="10"/>
      <c r="AAC141" s="10"/>
      <c r="AAD141" s="10"/>
      <c r="AAE141" s="10"/>
      <c r="AAF141" s="10"/>
      <c r="AAG141" s="10"/>
      <c r="AAH141" s="10"/>
      <c r="AAI141" s="10"/>
      <c r="AAJ141" s="10"/>
      <c r="AAK141" s="10"/>
      <c r="AAL141" s="10"/>
      <c r="AAM141" s="10"/>
      <c r="AAN141" s="10"/>
      <c r="AAO141" s="10"/>
      <c r="AAP141" s="10"/>
      <c r="AAQ141" s="10"/>
      <c r="AAR141" s="10"/>
      <c r="AAS141" s="10"/>
      <c r="AAT141" s="10"/>
      <c r="AAU141" s="10"/>
      <c r="AAV141" s="10"/>
      <c r="AAW141" s="10"/>
      <c r="AAX141" s="10"/>
      <c r="AAY141" s="10"/>
      <c r="AAZ141" s="10"/>
      <c r="ABA141" s="10"/>
      <c r="ABB141" s="10"/>
      <c r="ABC141" s="10"/>
      <c r="ABD141" s="10"/>
      <c r="ABE141" s="10"/>
      <c r="ABF141" s="10"/>
      <c r="ABG141" s="10"/>
      <c r="ABH141" s="10"/>
      <c r="ABI141" s="10"/>
      <c r="ABJ141" s="10"/>
      <c r="ABK141" s="10"/>
      <c r="ABL141" s="10"/>
      <c r="ABM141" s="10"/>
      <c r="ABN141" s="10"/>
      <c r="ABO141" s="10"/>
      <c r="ABP141" s="10"/>
      <c r="ABQ141" s="10"/>
      <c r="ABR141" s="10"/>
      <c r="ABS141" s="10"/>
      <c r="ABT141" s="10"/>
      <c r="ABU141" s="10"/>
      <c r="ABV141" s="10"/>
      <c r="ABW141" s="10"/>
      <c r="ABX141" s="10"/>
      <c r="ABY141" s="10"/>
      <c r="ABZ141" s="10"/>
      <c r="ACA141" s="10"/>
      <c r="ACB141" s="10"/>
      <c r="ACC141" s="10"/>
      <c r="ACD141" s="10"/>
      <c r="ACE141" s="10"/>
      <c r="ACF141" s="10"/>
      <c r="ACG141" s="10"/>
      <c r="ACH141" s="10"/>
      <c r="ACI141" s="10"/>
      <c r="ACJ141" s="10"/>
      <c r="ACK141" s="10"/>
      <c r="ACL141" s="10"/>
      <c r="ACM141" s="10"/>
      <c r="ACN141" s="10"/>
      <c r="ACO141" s="10"/>
      <c r="ACP141" s="10"/>
      <c r="ACQ141" s="10"/>
      <c r="ACR141" s="10"/>
      <c r="ACS141" s="10"/>
      <c r="ACT141" s="10"/>
      <c r="ACU141" s="10"/>
      <c r="ACV141" s="10"/>
      <c r="ACW141" s="10"/>
      <c r="ACX141" s="10"/>
      <c r="ACY141" s="10"/>
      <c r="ACZ141" s="10"/>
      <c r="ADA141" s="10"/>
      <c r="ADB141" s="10"/>
      <c r="ADC141" s="10"/>
      <c r="ADD141" s="10"/>
      <c r="ADE141" s="10"/>
      <c r="ADF141" s="10"/>
      <c r="ADG141" s="10"/>
      <c r="ADH141" s="10"/>
      <c r="ADI141" s="10"/>
      <c r="ADJ141" s="10"/>
      <c r="ADK141" s="10"/>
      <c r="ADL141" s="10"/>
      <c r="ADM141" s="10"/>
      <c r="ADN141" s="10"/>
      <c r="ADO141" s="10"/>
      <c r="ADP141" s="10"/>
      <c r="ADQ141" s="10"/>
      <c r="ADR141" s="10"/>
      <c r="ADS141" s="10"/>
      <c r="ADT141" s="10"/>
      <c r="ADU141" s="10"/>
      <c r="ADV141" s="10"/>
      <c r="ADW141" s="10"/>
      <c r="ADX141" s="10"/>
      <c r="ADY141" s="10"/>
      <c r="ADZ141" s="10"/>
      <c r="AEA141" s="10"/>
      <c r="AEB141" s="10"/>
      <c r="AEC141" s="10"/>
      <c r="AED141" s="10"/>
    </row>
    <row r="142" spans="1:810" s="88" customFormat="1" x14ac:dyDescent="0.3">
      <c r="A142" s="49"/>
      <c r="B142" s="51">
        <v>3</v>
      </c>
      <c r="C142" s="78" t="s">
        <v>428</v>
      </c>
      <c r="D142" s="87" t="s">
        <v>84</v>
      </c>
      <c r="E142" s="79" t="s">
        <v>100</v>
      </c>
      <c r="F142" s="79" t="s">
        <v>59</v>
      </c>
      <c r="G142" s="79">
        <v>79</v>
      </c>
      <c r="H142" s="80">
        <v>1230000</v>
      </c>
      <c r="I142" s="79">
        <v>2</v>
      </c>
      <c r="J142" s="79" t="s">
        <v>32</v>
      </c>
      <c r="K142" s="79" t="s">
        <v>80</v>
      </c>
      <c r="L142" s="105">
        <v>68</v>
      </c>
      <c r="M142" s="82">
        <v>1985</v>
      </c>
      <c r="N142" s="83">
        <v>31245</v>
      </c>
      <c r="O142" s="80"/>
      <c r="P142" s="84"/>
      <c r="Q142" s="84"/>
      <c r="R142" s="85" t="s">
        <v>302</v>
      </c>
      <c r="S142" s="86"/>
      <c r="T142" s="45" t="s">
        <v>166</v>
      </c>
      <c r="U142" s="46" t="str">
        <f t="shared" si="2"/>
        <v>Coal</v>
      </c>
      <c r="V142" s="45"/>
      <c r="W142" s="45"/>
      <c r="X142" s="45"/>
      <c r="Y142" s="45"/>
      <c r="Z142" s="45"/>
      <c r="AA142" s="45"/>
      <c r="AB142" s="45"/>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c r="JI142" s="10"/>
      <c r="JJ142" s="10"/>
      <c r="JK142" s="10"/>
      <c r="JL142" s="10"/>
      <c r="JM142" s="10"/>
      <c r="JN142" s="10"/>
      <c r="JO142" s="10"/>
      <c r="JP142" s="10"/>
      <c r="JQ142" s="10"/>
      <c r="JR142" s="10"/>
      <c r="JS142" s="10"/>
      <c r="JT142" s="10"/>
      <c r="JU142" s="10"/>
      <c r="JV142" s="10"/>
      <c r="JW142" s="10"/>
      <c r="JX142" s="10"/>
      <c r="JY142" s="10"/>
      <c r="JZ142" s="10"/>
      <c r="KA142" s="10"/>
      <c r="KB142" s="10"/>
      <c r="KC142" s="10"/>
      <c r="KD142" s="10"/>
      <c r="KE142" s="10"/>
      <c r="KF142" s="10"/>
      <c r="KG142" s="10"/>
      <c r="KH142" s="10"/>
      <c r="KI142" s="10"/>
      <c r="KJ142" s="10"/>
      <c r="KK142" s="10"/>
      <c r="KL142" s="10"/>
      <c r="KM142" s="10"/>
      <c r="KN142" s="10"/>
      <c r="KO142" s="10"/>
      <c r="KP142" s="10"/>
      <c r="KQ142" s="10"/>
      <c r="KR142" s="10"/>
      <c r="KS142" s="10"/>
      <c r="KT142" s="10"/>
      <c r="KU142" s="10"/>
      <c r="KV142" s="10"/>
      <c r="KW142" s="10"/>
      <c r="KX142" s="10"/>
      <c r="KY142" s="10"/>
      <c r="KZ142" s="10"/>
      <c r="LA142" s="10"/>
      <c r="LB142" s="10"/>
      <c r="LC142" s="10"/>
      <c r="LD142" s="10"/>
      <c r="LE142" s="10"/>
      <c r="LF142" s="10"/>
      <c r="LG142" s="10"/>
      <c r="LH142" s="10"/>
      <c r="LI142" s="10"/>
      <c r="LJ142" s="10"/>
      <c r="LK142" s="10"/>
      <c r="LL142" s="10"/>
      <c r="LM142" s="10"/>
      <c r="LN142" s="10"/>
      <c r="LO142" s="10"/>
      <c r="LP142" s="10"/>
      <c r="LQ142" s="10"/>
      <c r="LR142" s="10"/>
      <c r="LS142" s="10"/>
      <c r="LT142" s="10"/>
      <c r="LU142" s="10"/>
      <c r="LV142" s="10"/>
      <c r="LW142" s="10"/>
      <c r="LX142" s="10"/>
      <c r="LY142" s="10"/>
      <c r="LZ142" s="10"/>
      <c r="MA142" s="10"/>
      <c r="MB142" s="10"/>
      <c r="MC142" s="10"/>
      <c r="MD142" s="10"/>
      <c r="ME142" s="10"/>
      <c r="MF142" s="10"/>
      <c r="MG142" s="10"/>
      <c r="MH142" s="10"/>
      <c r="MI142" s="10"/>
      <c r="MJ142" s="10"/>
      <c r="MK142" s="10"/>
      <c r="ML142" s="10"/>
      <c r="MM142" s="10"/>
      <c r="MN142" s="10"/>
      <c r="MO142" s="10"/>
      <c r="MP142" s="10"/>
      <c r="MQ142" s="10"/>
      <c r="MR142" s="10"/>
      <c r="MS142" s="10"/>
      <c r="MT142" s="10"/>
      <c r="MU142" s="10"/>
      <c r="MV142" s="10"/>
      <c r="MW142" s="10"/>
      <c r="MX142" s="10"/>
      <c r="MY142" s="10"/>
      <c r="MZ142" s="10"/>
      <c r="NA142" s="10"/>
      <c r="NB142" s="10"/>
      <c r="NC142" s="10"/>
      <c r="ND142" s="10"/>
      <c r="NE142" s="10"/>
      <c r="NF142" s="10"/>
      <c r="NG142" s="10"/>
      <c r="NH142" s="10"/>
      <c r="NI142" s="10"/>
      <c r="NJ142" s="10"/>
      <c r="NK142" s="10"/>
      <c r="NL142" s="10"/>
      <c r="NM142" s="10"/>
      <c r="NN142" s="10"/>
      <c r="NO142" s="10"/>
      <c r="NP142" s="10"/>
      <c r="NQ142" s="10"/>
      <c r="NR142" s="10"/>
      <c r="NS142" s="10"/>
      <c r="NT142" s="10"/>
      <c r="NU142" s="10"/>
      <c r="NV142" s="10"/>
      <c r="NW142" s="10"/>
      <c r="NX142" s="10"/>
      <c r="NY142" s="10"/>
      <c r="NZ142" s="10"/>
      <c r="OA142" s="10"/>
      <c r="OB142" s="10"/>
      <c r="OC142" s="10"/>
      <c r="OD142" s="10"/>
      <c r="OE142" s="10"/>
      <c r="OF142" s="10"/>
      <c r="OG142" s="10"/>
      <c r="OH142" s="10"/>
      <c r="OI142" s="10"/>
      <c r="OJ142" s="10"/>
      <c r="OK142" s="10"/>
      <c r="OL142" s="10"/>
      <c r="OM142" s="10"/>
      <c r="ON142" s="10"/>
      <c r="OO142" s="10"/>
      <c r="OP142" s="10"/>
      <c r="OQ142" s="10"/>
      <c r="OR142" s="10"/>
      <c r="OS142" s="10"/>
      <c r="OT142" s="10"/>
      <c r="OU142" s="10"/>
      <c r="OV142" s="10"/>
      <c r="OW142" s="10"/>
      <c r="OX142" s="10"/>
      <c r="OY142" s="10"/>
      <c r="OZ142" s="10"/>
      <c r="PA142" s="10"/>
      <c r="PB142" s="10"/>
      <c r="PC142" s="10"/>
      <c r="PD142" s="10"/>
      <c r="PE142" s="10"/>
      <c r="PF142" s="10"/>
      <c r="PG142" s="10"/>
      <c r="PH142" s="10"/>
      <c r="PI142" s="10"/>
      <c r="PJ142" s="10"/>
      <c r="PK142" s="10"/>
      <c r="PL142" s="10"/>
      <c r="PM142" s="10"/>
      <c r="PN142" s="10"/>
      <c r="PO142" s="10"/>
      <c r="PP142" s="10"/>
      <c r="PQ142" s="10"/>
      <c r="PR142" s="10"/>
      <c r="PS142" s="10"/>
      <c r="PT142" s="10"/>
      <c r="PU142" s="10"/>
      <c r="PV142" s="10"/>
      <c r="PW142" s="10"/>
      <c r="PX142" s="10"/>
      <c r="PY142" s="10"/>
      <c r="PZ142" s="10"/>
      <c r="QA142" s="10"/>
      <c r="QB142" s="10"/>
      <c r="QC142" s="10"/>
      <c r="QD142" s="10"/>
      <c r="QE142" s="10"/>
      <c r="QF142" s="10"/>
      <c r="QG142" s="10"/>
      <c r="QH142" s="10"/>
      <c r="QI142" s="10"/>
      <c r="QJ142" s="10"/>
      <c r="QK142" s="10"/>
      <c r="QL142" s="10"/>
      <c r="QM142" s="10"/>
      <c r="QN142" s="10"/>
      <c r="QO142" s="10"/>
      <c r="QP142" s="10"/>
      <c r="QQ142" s="10"/>
      <c r="QR142" s="10"/>
      <c r="QS142" s="10"/>
      <c r="QT142" s="10"/>
      <c r="QU142" s="10"/>
      <c r="QV142" s="10"/>
      <c r="QW142" s="10"/>
      <c r="QX142" s="10"/>
      <c r="QY142" s="10"/>
      <c r="QZ142" s="10"/>
      <c r="RA142" s="10"/>
      <c r="RB142" s="10"/>
      <c r="RC142" s="10"/>
      <c r="RD142" s="10"/>
      <c r="RE142" s="10"/>
      <c r="RF142" s="10"/>
      <c r="RG142" s="10"/>
      <c r="RH142" s="10"/>
      <c r="RI142" s="10"/>
      <c r="RJ142" s="10"/>
      <c r="RK142" s="10"/>
      <c r="RL142" s="10"/>
      <c r="RM142" s="10"/>
      <c r="RN142" s="10"/>
      <c r="RO142" s="10"/>
      <c r="RP142" s="10"/>
      <c r="RQ142" s="10"/>
      <c r="RR142" s="10"/>
      <c r="RS142" s="10"/>
      <c r="RT142" s="10"/>
      <c r="RU142" s="10"/>
      <c r="RV142" s="10"/>
      <c r="RW142" s="10"/>
      <c r="RX142" s="10"/>
      <c r="RY142" s="10"/>
      <c r="RZ142" s="10"/>
      <c r="SA142" s="10"/>
      <c r="SB142" s="10"/>
      <c r="SC142" s="10"/>
      <c r="SD142" s="10"/>
      <c r="SE142" s="10"/>
      <c r="SF142" s="10"/>
      <c r="SG142" s="10"/>
      <c r="SH142" s="10"/>
      <c r="SI142" s="10"/>
      <c r="SJ142" s="10"/>
      <c r="SK142" s="10"/>
      <c r="SL142" s="10"/>
      <c r="SM142" s="10"/>
      <c r="SN142" s="10"/>
      <c r="SO142" s="10"/>
      <c r="SP142" s="10"/>
      <c r="SQ142" s="10"/>
      <c r="SR142" s="10"/>
      <c r="SS142" s="10"/>
      <c r="ST142" s="10"/>
      <c r="SU142" s="10"/>
      <c r="SV142" s="10"/>
      <c r="SW142" s="10"/>
      <c r="SX142" s="10"/>
      <c r="SY142" s="10"/>
      <c r="SZ142" s="10"/>
      <c r="TA142" s="10"/>
      <c r="TB142" s="10"/>
      <c r="TC142" s="10"/>
      <c r="TD142" s="10"/>
      <c r="TE142" s="10"/>
      <c r="TF142" s="10"/>
      <c r="TG142" s="10"/>
      <c r="TH142" s="10"/>
      <c r="TI142" s="10"/>
      <c r="TJ142" s="10"/>
      <c r="TK142" s="10"/>
      <c r="TL142" s="10"/>
      <c r="TM142" s="10"/>
      <c r="TN142" s="10"/>
      <c r="TO142" s="10"/>
      <c r="TP142" s="10"/>
      <c r="TQ142" s="10"/>
      <c r="TR142" s="10"/>
      <c r="TS142" s="10"/>
      <c r="TT142" s="10"/>
      <c r="TU142" s="10"/>
      <c r="TV142" s="10"/>
      <c r="TW142" s="10"/>
      <c r="TX142" s="10"/>
      <c r="TY142" s="10"/>
      <c r="TZ142" s="10"/>
      <c r="UA142" s="10"/>
      <c r="UB142" s="10"/>
      <c r="UC142" s="10"/>
      <c r="UD142" s="10"/>
      <c r="UE142" s="10"/>
      <c r="UF142" s="10"/>
      <c r="UG142" s="10"/>
      <c r="UH142" s="10"/>
      <c r="UI142" s="10"/>
      <c r="UJ142" s="10"/>
      <c r="UK142" s="10"/>
      <c r="UL142" s="10"/>
      <c r="UM142" s="10"/>
      <c r="UN142" s="10"/>
      <c r="UO142" s="10"/>
      <c r="UP142" s="10"/>
      <c r="UQ142" s="10"/>
      <c r="UR142" s="10"/>
      <c r="US142" s="10"/>
      <c r="UT142" s="10"/>
      <c r="UU142" s="10"/>
      <c r="UV142" s="10"/>
      <c r="UW142" s="10"/>
      <c r="UX142" s="10"/>
      <c r="UY142" s="10"/>
      <c r="UZ142" s="10"/>
      <c r="VA142" s="10"/>
      <c r="VB142" s="10"/>
      <c r="VC142" s="10"/>
      <c r="VD142" s="10"/>
      <c r="VE142" s="10"/>
      <c r="VF142" s="10"/>
      <c r="VG142" s="10"/>
      <c r="VH142" s="10"/>
      <c r="VI142" s="10"/>
      <c r="VJ142" s="10"/>
      <c r="VK142" s="10"/>
      <c r="VL142" s="10"/>
      <c r="VM142" s="10"/>
      <c r="VN142" s="10"/>
      <c r="VO142" s="10"/>
      <c r="VP142" s="10"/>
      <c r="VQ142" s="10"/>
      <c r="VR142" s="10"/>
      <c r="VS142" s="10"/>
      <c r="VT142" s="10"/>
      <c r="VU142" s="10"/>
      <c r="VV142" s="10"/>
      <c r="VW142" s="10"/>
      <c r="VX142" s="10"/>
      <c r="VY142" s="10"/>
      <c r="VZ142" s="10"/>
      <c r="WA142" s="10"/>
      <c r="WB142" s="10"/>
      <c r="WC142" s="10"/>
      <c r="WD142" s="10"/>
      <c r="WE142" s="10"/>
      <c r="WF142" s="10"/>
      <c r="WG142" s="10"/>
      <c r="WH142" s="10"/>
      <c r="WI142" s="10"/>
      <c r="WJ142" s="10"/>
      <c r="WK142" s="10"/>
      <c r="WL142" s="10"/>
      <c r="WM142" s="10"/>
      <c r="WN142" s="10"/>
      <c r="WO142" s="10"/>
      <c r="WP142" s="10"/>
      <c r="WQ142" s="10"/>
      <c r="WR142" s="10"/>
      <c r="WS142" s="10"/>
      <c r="WT142" s="10"/>
      <c r="WU142" s="10"/>
      <c r="WV142" s="10"/>
      <c r="WW142" s="10"/>
      <c r="WX142" s="10"/>
      <c r="WY142" s="10"/>
      <c r="WZ142" s="10"/>
      <c r="XA142" s="10"/>
      <c r="XB142" s="10"/>
      <c r="XC142" s="10"/>
      <c r="XD142" s="10"/>
      <c r="XE142" s="10"/>
      <c r="XF142" s="10"/>
      <c r="XG142" s="10"/>
      <c r="XH142" s="10"/>
      <c r="XI142" s="10"/>
      <c r="XJ142" s="10"/>
      <c r="XK142" s="10"/>
      <c r="XL142" s="10"/>
      <c r="XM142" s="10"/>
      <c r="XN142" s="10"/>
      <c r="XO142" s="10"/>
      <c r="XP142" s="10"/>
      <c r="XQ142" s="10"/>
      <c r="XR142" s="10"/>
      <c r="XS142" s="10"/>
      <c r="XT142" s="10"/>
      <c r="XU142" s="10"/>
      <c r="XV142" s="10"/>
      <c r="XW142" s="10"/>
      <c r="XX142" s="10"/>
      <c r="XY142" s="10"/>
      <c r="XZ142" s="10"/>
      <c r="YA142" s="10"/>
      <c r="YB142" s="10"/>
      <c r="YC142" s="10"/>
      <c r="YD142" s="10"/>
      <c r="YE142" s="10"/>
      <c r="YF142" s="10"/>
      <c r="YG142" s="10"/>
      <c r="YH142" s="10"/>
      <c r="YI142" s="10"/>
      <c r="YJ142" s="10"/>
      <c r="YK142" s="10"/>
      <c r="YL142" s="10"/>
      <c r="YM142" s="10"/>
      <c r="YN142" s="10"/>
      <c r="YO142" s="10"/>
      <c r="YP142" s="10"/>
      <c r="YQ142" s="10"/>
      <c r="YR142" s="10"/>
      <c r="YS142" s="10"/>
      <c r="YT142" s="10"/>
      <c r="YU142" s="10"/>
      <c r="YV142" s="10"/>
      <c r="YW142" s="10"/>
      <c r="YX142" s="10"/>
      <c r="YY142" s="10"/>
      <c r="YZ142" s="10"/>
      <c r="ZA142" s="10"/>
      <c r="ZB142" s="10"/>
      <c r="ZC142" s="10"/>
      <c r="ZD142" s="10"/>
      <c r="ZE142" s="10"/>
      <c r="ZF142" s="10"/>
      <c r="ZG142" s="10"/>
      <c r="ZH142" s="10"/>
      <c r="ZI142" s="10"/>
      <c r="ZJ142" s="10"/>
      <c r="ZK142" s="10"/>
      <c r="ZL142" s="10"/>
      <c r="ZM142" s="10"/>
      <c r="ZN142" s="10"/>
      <c r="ZO142" s="10"/>
      <c r="ZP142" s="10"/>
      <c r="ZQ142" s="10"/>
      <c r="ZR142" s="10"/>
      <c r="ZS142" s="10"/>
      <c r="ZT142" s="10"/>
      <c r="ZU142" s="10"/>
      <c r="ZV142" s="10"/>
      <c r="ZW142" s="10"/>
      <c r="ZX142" s="10"/>
      <c r="ZY142" s="10"/>
      <c r="ZZ142" s="10"/>
      <c r="AAA142" s="10"/>
      <c r="AAB142" s="10"/>
      <c r="AAC142" s="10"/>
      <c r="AAD142" s="10"/>
      <c r="AAE142" s="10"/>
      <c r="AAF142" s="10"/>
      <c r="AAG142" s="10"/>
      <c r="AAH142" s="10"/>
      <c r="AAI142" s="10"/>
      <c r="AAJ142" s="10"/>
      <c r="AAK142" s="10"/>
      <c r="AAL142" s="10"/>
      <c r="AAM142" s="10"/>
      <c r="AAN142" s="10"/>
      <c r="AAO142" s="10"/>
      <c r="AAP142" s="10"/>
      <c r="AAQ142" s="10"/>
      <c r="AAR142" s="10"/>
      <c r="AAS142" s="10"/>
      <c r="AAT142" s="10"/>
      <c r="AAU142" s="10"/>
      <c r="AAV142" s="10"/>
      <c r="AAW142" s="10"/>
      <c r="AAX142" s="10"/>
      <c r="AAY142" s="10"/>
      <c r="AAZ142" s="10"/>
      <c r="ABA142" s="10"/>
      <c r="ABB142" s="10"/>
      <c r="ABC142" s="10"/>
      <c r="ABD142" s="10"/>
      <c r="ABE142" s="10"/>
      <c r="ABF142" s="10"/>
      <c r="ABG142" s="10"/>
      <c r="ABH142" s="10"/>
      <c r="ABI142" s="10"/>
      <c r="ABJ142" s="10"/>
      <c r="ABK142" s="10"/>
      <c r="ABL142" s="10"/>
      <c r="ABM142" s="10"/>
      <c r="ABN142" s="10"/>
      <c r="ABO142" s="10"/>
      <c r="ABP142" s="10"/>
      <c r="ABQ142" s="10"/>
      <c r="ABR142" s="10"/>
      <c r="ABS142" s="10"/>
      <c r="ABT142" s="10"/>
      <c r="ABU142" s="10"/>
      <c r="ABV142" s="10"/>
      <c r="ABW142" s="10"/>
      <c r="ABX142" s="10"/>
      <c r="ABY142" s="10"/>
      <c r="ABZ142" s="10"/>
      <c r="ACA142" s="10"/>
      <c r="ACB142" s="10"/>
      <c r="ACC142" s="10"/>
      <c r="ACD142" s="10"/>
      <c r="ACE142" s="10"/>
      <c r="ACF142" s="10"/>
      <c r="ACG142" s="10"/>
      <c r="ACH142" s="10"/>
      <c r="ACI142" s="10"/>
      <c r="ACJ142" s="10"/>
      <c r="ACK142" s="10"/>
      <c r="ACL142" s="10"/>
      <c r="ACM142" s="10"/>
      <c r="ACN142" s="10"/>
      <c r="ACO142" s="10"/>
      <c r="ACP142" s="10"/>
      <c r="ACQ142" s="10"/>
      <c r="ACR142" s="10"/>
      <c r="ACS142" s="10"/>
      <c r="ACT142" s="10"/>
      <c r="ACU142" s="10"/>
      <c r="ACV142" s="10"/>
      <c r="ACW142" s="10"/>
      <c r="ACX142" s="10"/>
      <c r="ACY142" s="10"/>
      <c r="ACZ142" s="10"/>
      <c r="ADA142" s="10"/>
      <c r="ADB142" s="10"/>
      <c r="ADC142" s="10"/>
      <c r="ADD142" s="10"/>
      <c r="ADE142" s="10"/>
      <c r="ADF142" s="10"/>
      <c r="ADG142" s="10"/>
      <c r="ADH142" s="10"/>
      <c r="ADI142" s="10"/>
      <c r="ADJ142" s="10"/>
      <c r="ADK142" s="10"/>
      <c r="ADL142" s="10"/>
      <c r="ADM142" s="10"/>
      <c r="ADN142" s="10"/>
      <c r="ADO142" s="10"/>
      <c r="ADP142" s="10"/>
      <c r="ADQ142" s="10"/>
      <c r="ADR142" s="10"/>
      <c r="ADS142" s="10"/>
      <c r="ADT142" s="10"/>
      <c r="ADU142" s="10"/>
      <c r="ADV142" s="10"/>
      <c r="ADW142" s="10"/>
      <c r="ADX142" s="10"/>
      <c r="ADY142" s="10"/>
      <c r="ADZ142" s="10"/>
      <c r="AEA142" s="10"/>
      <c r="AEB142" s="10"/>
      <c r="AEC142" s="10"/>
      <c r="AED142" s="10"/>
    </row>
    <row r="143" spans="1:810" s="88" customFormat="1" x14ac:dyDescent="0.3">
      <c r="A143" s="34"/>
      <c r="B143" s="51">
        <v>2</v>
      </c>
      <c r="C143" s="78" t="s">
        <v>429</v>
      </c>
      <c r="D143" s="87" t="s">
        <v>73</v>
      </c>
      <c r="E143" s="79" t="s">
        <v>58</v>
      </c>
      <c r="F143" s="79" t="s">
        <v>327</v>
      </c>
      <c r="G143" s="79">
        <v>40</v>
      </c>
      <c r="H143" s="80">
        <v>2000000</v>
      </c>
      <c r="I143" s="79">
        <v>1</v>
      </c>
      <c r="J143" s="79" t="s">
        <v>32</v>
      </c>
      <c r="K143" s="79" t="s">
        <v>147</v>
      </c>
      <c r="L143" s="105">
        <v>30</v>
      </c>
      <c r="M143" s="82">
        <v>1985</v>
      </c>
      <c r="N143" s="83">
        <v>31109</v>
      </c>
      <c r="O143" s="80">
        <v>500000</v>
      </c>
      <c r="P143" s="84">
        <v>8</v>
      </c>
      <c r="Q143" s="84"/>
      <c r="R143" s="85" t="s">
        <v>430</v>
      </c>
      <c r="S143" s="86"/>
      <c r="T143" s="45"/>
      <c r="U143" s="46" t="str">
        <f t="shared" si="2"/>
        <v>Cu</v>
      </c>
      <c r="V143" s="45"/>
      <c r="W143" s="45"/>
      <c r="X143" s="45"/>
      <c r="Y143" s="45"/>
      <c r="Z143" s="45"/>
      <c r="AA143" s="45"/>
      <c r="AB143" s="45"/>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c r="JI143" s="10"/>
      <c r="JJ143" s="10"/>
      <c r="JK143" s="10"/>
      <c r="JL143" s="10"/>
      <c r="JM143" s="10"/>
      <c r="JN143" s="10"/>
      <c r="JO143" s="10"/>
      <c r="JP143" s="10"/>
      <c r="JQ143" s="10"/>
      <c r="JR143" s="10"/>
      <c r="JS143" s="10"/>
      <c r="JT143" s="10"/>
      <c r="JU143" s="10"/>
      <c r="JV143" s="10"/>
      <c r="JW143" s="10"/>
      <c r="JX143" s="10"/>
      <c r="JY143" s="10"/>
      <c r="JZ143" s="10"/>
      <c r="KA143" s="10"/>
      <c r="KB143" s="10"/>
      <c r="KC143" s="10"/>
      <c r="KD143" s="10"/>
      <c r="KE143" s="10"/>
      <c r="KF143" s="10"/>
      <c r="KG143" s="10"/>
      <c r="KH143" s="10"/>
      <c r="KI143" s="10"/>
      <c r="KJ143" s="10"/>
      <c r="KK143" s="10"/>
      <c r="KL143" s="10"/>
      <c r="KM143" s="10"/>
      <c r="KN143" s="10"/>
      <c r="KO143" s="10"/>
      <c r="KP143" s="10"/>
      <c r="KQ143" s="10"/>
      <c r="KR143" s="10"/>
      <c r="KS143" s="10"/>
      <c r="KT143" s="10"/>
      <c r="KU143" s="10"/>
      <c r="KV143" s="10"/>
      <c r="KW143" s="10"/>
      <c r="KX143" s="10"/>
      <c r="KY143" s="10"/>
      <c r="KZ143" s="10"/>
      <c r="LA143" s="10"/>
      <c r="LB143" s="10"/>
      <c r="LC143" s="10"/>
      <c r="LD143" s="10"/>
      <c r="LE143" s="10"/>
      <c r="LF143" s="10"/>
      <c r="LG143" s="10"/>
      <c r="LH143" s="10"/>
      <c r="LI143" s="10"/>
      <c r="LJ143" s="10"/>
      <c r="LK143" s="10"/>
      <c r="LL143" s="10"/>
      <c r="LM143" s="10"/>
      <c r="LN143" s="10"/>
      <c r="LO143" s="10"/>
      <c r="LP143" s="10"/>
      <c r="LQ143" s="10"/>
      <c r="LR143" s="10"/>
      <c r="LS143" s="10"/>
      <c r="LT143" s="10"/>
      <c r="LU143" s="10"/>
      <c r="LV143" s="10"/>
      <c r="LW143" s="10"/>
      <c r="LX143" s="10"/>
      <c r="LY143" s="10"/>
      <c r="LZ143" s="10"/>
      <c r="MA143" s="10"/>
      <c r="MB143" s="10"/>
      <c r="MC143" s="10"/>
      <c r="MD143" s="10"/>
      <c r="ME143" s="10"/>
      <c r="MF143" s="10"/>
      <c r="MG143" s="10"/>
      <c r="MH143" s="10"/>
      <c r="MI143" s="10"/>
      <c r="MJ143" s="10"/>
      <c r="MK143" s="10"/>
      <c r="ML143" s="10"/>
      <c r="MM143" s="10"/>
      <c r="MN143" s="10"/>
      <c r="MO143" s="10"/>
      <c r="MP143" s="10"/>
      <c r="MQ143" s="10"/>
      <c r="MR143" s="10"/>
      <c r="MS143" s="10"/>
      <c r="MT143" s="10"/>
      <c r="MU143" s="10"/>
      <c r="MV143" s="10"/>
      <c r="MW143" s="10"/>
      <c r="MX143" s="10"/>
      <c r="MY143" s="10"/>
      <c r="MZ143" s="10"/>
      <c r="NA143" s="10"/>
      <c r="NB143" s="10"/>
      <c r="NC143" s="10"/>
      <c r="ND143" s="10"/>
      <c r="NE143" s="10"/>
      <c r="NF143" s="10"/>
      <c r="NG143" s="10"/>
      <c r="NH143" s="10"/>
      <c r="NI143" s="10"/>
      <c r="NJ143" s="10"/>
      <c r="NK143" s="10"/>
      <c r="NL143" s="10"/>
      <c r="NM143" s="10"/>
      <c r="NN143" s="10"/>
      <c r="NO143" s="10"/>
      <c r="NP143" s="10"/>
      <c r="NQ143" s="10"/>
      <c r="NR143" s="10"/>
      <c r="NS143" s="10"/>
      <c r="NT143" s="10"/>
      <c r="NU143" s="10"/>
      <c r="NV143" s="10"/>
      <c r="NW143" s="10"/>
      <c r="NX143" s="10"/>
      <c r="NY143" s="10"/>
      <c r="NZ143" s="10"/>
      <c r="OA143" s="10"/>
      <c r="OB143" s="10"/>
      <c r="OC143" s="10"/>
      <c r="OD143" s="10"/>
      <c r="OE143" s="10"/>
      <c r="OF143" s="10"/>
      <c r="OG143" s="10"/>
      <c r="OH143" s="10"/>
      <c r="OI143" s="10"/>
      <c r="OJ143" s="10"/>
      <c r="OK143" s="10"/>
      <c r="OL143" s="10"/>
      <c r="OM143" s="10"/>
      <c r="ON143" s="10"/>
      <c r="OO143" s="10"/>
      <c r="OP143" s="10"/>
      <c r="OQ143" s="10"/>
      <c r="OR143" s="10"/>
      <c r="OS143" s="10"/>
      <c r="OT143" s="10"/>
      <c r="OU143" s="10"/>
      <c r="OV143" s="10"/>
      <c r="OW143" s="10"/>
      <c r="OX143" s="10"/>
      <c r="OY143" s="10"/>
      <c r="OZ143" s="10"/>
      <c r="PA143" s="10"/>
      <c r="PB143" s="10"/>
      <c r="PC143" s="10"/>
      <c r="PD143" s="10"/>
      <c r="PE143" s="10"/>
      <c r="PF143" s="10"/>
      <c r="PG143" s="10"/>
      <c r="PH143" s="10"/>
      <c r="PI143" s="10"/>
      <c r="PJ143" s="10"/>
      <c r="PK143" s="10"/>
      <c r="PL143" s="10"/>
      <c r="PM143" s="10"/>
      <c r="PN143" s="10"/>
      <c r="PO143" s="10"/>
      <c r="PP143" s="10"/>
      <c r="PQ143" s="10"/>
      <c r="PR143" s="10"/>
      <c r="PS143" s="10"/>
      <c r="PT143" s="10"/>
      <c r="PU143" s="10"/>
      <c r="PV143" s="10"/>
      <c r="PW143" s="10"/>
      <c r="PX143" s="10"/>
      <c r="PY143" s="10"/>
      <c r="PZ143" s="10"/>
      <c r="QA143" s="10"/>
      <c r="QB143" s="10"/>
      <c r="QC143" s="10"/>
      <c r="QD143" s="10"/>
      <c r="QE143" s="10"/>
      <c r="QF143" s="10"/>
      <c r="QG143" s="10"/>
      <c r="QH143" s="10"/>
      <c r="QI143" s="10"/>
      <c r="QJ143" s="10"/>
      <c r="QK143" s="10"/>
      <c r="QL143" s="10"/>
      <c r="QM143" s="10"/>
      <c r="QN143" s="10"/>
      <c r="QO143" s="10"/>
      <c r="QP143" s="10"/>
      <c r="QQ143" s="10"/>
      <c r="QR143" s="10"/>
      <c r="QS143" s="10"/>
      <c r="QT143" s="10"/>
      <c r="QU143" s="10"/>
      <c r="QV143" s="10"/>
      <c r="QW143" s="10"/>
      <c r="QX143" s="10"/>
      <c r="QY143" s="10"/>
      <c r="QZ143" s="10"/>
      <c r="RA143" s="10"/>
      <c r="RB143" s="10"/>
      <c r="RC143" s="10"/>
      <c r="RD143" s="10"/>
      <c r="RE143" s="10"/>
      <c r="RF143" s="10"/>
      <c r="RG143" s="10"/>
      <c r="RH143" s="10"/>
      <c r="RI143" s="10"/>
      <c r="RJ143" s="10"/>
      <c r="RK143" s="10"/>
      <c r="RL143" s="10"/>
      <c r="RM143" s="10"/>
      <c r="RN143" s="10"/>
      <c r="RO143" s="10"/>
      <c r="RP143" s="10"/>
      <c r="RQ143" s="10"/>
      <c r="RR143" s="10"/>
      <c r="RS143" s="10"/>
      <c r="RT143" s="10"/>
      <c r="RU143" s="10"/>
      <c r="RV143" s="10"/>
      <c r="RW143" s="10"/>
      <c r="RX143" s="10"/>
      <c r="RY143" s="10"/>
      <c r="RZ143" s="10"/>
      <c r="SA143" s="10"/>
      <c r="SB143" s="10"/>
      <c r="SC143" s="10"/>
      <c r="SD143" s="10"/>
      <c r="SE143" s="10"/>
      <c r="SF143" s="10"/>
      <c r="SG143" s="10"/>
      <c r="SH143" s="10"/>
      <c r="SI143" s="10"/>
      <c r="SJ143" s="10"/>
      <c r="SK143" s="10"/>
      <c r="SL143" s="10"/>
      <c r="SM143" s="10"/>
      <c r="SN143" s="10"/>
      <c r="SO143" s="10"/>
      <c r="SP143" s="10"/>
      <c r="SQ143" s="10"/>
      <c r="SR143" s="10"/>
      <c r="SS143" s="10"/>
      <c r="ST143" s="10"/>
      <c r="SU143" s="10"/>
      <c r="SV143" s="10"/>
      <c r="SW143" s="10"/>
      <c r="SX143" s="10"/>
      <c r="SY143" s="10"/>
      <c r="SZ143" s="10"/>
      <c r="TA143" s="10"/>
      <c r="TB143" s="10"/>
      <c r="TC143" s="10"/>
      <c r="TD143" s="10"/>
      <c r="TE143" s="10"/>
      <c r="TF143" s="10"/>
      <c r="TG143" s="10"/>
      <c r="TH143" s="10"/>
      <c r="TI143" s="10"/>
      <c r="TJ143" s="10"/>
      <c r="TK143" s="10"/>
      <c r="TL143" s="10"/>
      <c r="TM143" s="10"/>
      <c r="TN143" s="10"/>
      <c r="TO143" s="10"/>
      <c r="TP143" s="10"/>
      <c r="TQ143" s="10"/>
      <c r="TR143" s="10"/>
      <c r="TS143" s="10"/>
      <c r="TT143" s="10"/>
      <c r="TU143" s="10"/>
      <c r="TV143" s="10"/>
      <c r="TW143" s="10"/>
      <c r="TX143" s="10"/>
      <c r="TY143" s="10"/>
      <c r="TZ143" s="10"/>
      <c r="UA143" s="10"/>
      <c r="UB143" s="10"/>
      <c r="UC143" s="10"/>
      <c r="UD143" s="10"/>
      <c r="UE143" s="10"/>
      <c r="UF143" s="10"/>
      <c r="UG143" s="10"/>
      <c r="UH143" s="10"/>
      <c r="UI143" s="10"/>
      <c r="UJ143" s="10"/>
      <c r="UK143" s="10"/>
      <c r="UL143" s="10"/>
      <c r="UM143" s="10"/>
      <c r="UN143" s="10"/>
      <c r="UO143" s="10"/>
      <c r="UP143" s="10"/>
      <c r="UQ143" s="10"/>
      <c r="UR143" s="10"/>
      <c r="US143" s="10"/>
      <c r="UT143" s="10"/>
      <c r="UU143" s="10"/>
      <c r="UV143" s="10"/>
      <c r="UW143" s="10"/>
      <c r="UX143" s="10"/>
      <c r="UY143" s="10"/>
      <c r="UZ143" s="10"/>
      <c r="VA143" s="10"/>
      <c r="VB143" s="10"/>
      <c r="VC143" s="10"/>
      <c r="VD143" s="10"/>
      <c r="VE143" s="10"/>
      <c r="VF143" s="10"/>
      <c r="VG143" s="10"/>
      <c r="VH143" s="10"/>
      <c r="VI143" s="10"/>
      <c r="VJ143" s="10"/>
      <c r="VK143" s="10"/>
      <c r="VL143" s="10"/>
      <c r="VM143" s="10"/>
      <c r="VN143" s="10"/>
      <c r="VO143" s="10"/>
      <c r="VP143" s="10"/>
      <c r="VQ143" s="10"/>
      <c r="VR143" s="10"/>
      <c r="VS143" s="10"/>
      <c r="VT143" s="10"/>
      <c r="VU143" s="10"/>
      <c r="VV143" s="10"/>
      <c r="VW143" s="10"/>
      <c r="VX143" s="10"/>
      <c r="VY143" s="10"/>
      <c r="VZ143" s="10"/>
      <c r="WA143" s="10"/>
      <c r="WB143" s="10"/>
      <c r="WC143" s="10"/>
      <c r="WD143" s="10"/>
      <c r="WE143" s="10"/>
      <c r="WF143" s="10"/>
      <c r="WG143" s="10"/>
      <c r="WH143" s="10"/>
      <c r="WI143" s="10"/>
      <c r="WJ143" s="10"/>
      <c r="WK143" s="10"/>
      <c r="WL143" s="10"/>
      <c r="WM143" s="10"/>
      <c r="WN143" s="10"/>
      <c r="WO143" s="10"/>
      <c r="WP143" s="10"/>
      <c r="WQ143" s="10"/>
      <c r="WR143" s="10"/>
      <c r="WS143" s="10"/>
      <c r="WT143" s="10"/>
      <c r="WU143" s="10"/>
      <c r="WV143" s="10"/>
      <c r="WW143" s="10"/>
      <c r="WX143" s="10"/>
      <c r="WY143" s="10"/>
      <c r="WZ143" s="10"/>
      <c r="XA143" s="10"/>
      <c r="XB143" s="10"/>
      <c r="XC143" s="10"/>
      <c r="XD143" s="10"/>
      <c r="XE143" s="10"/>
      <c r="XF143" s="10"/>
      <c r="XG143" s="10"/>
      <c r="XH143" s="10"/>
      <c r="XI143" s="10"/>
      <c r="XJ143" s="10"/>
      <c r="XK143" s="10"/>
      <c r="XL143" s="10"/>
      <c r="XM143" s="10"/>
      <c r="XN143" s="10"/>
      <c r="XO143" s="10"/>
      <c r="XP143" s="10"/>
      <c r="XQ143" s="10"/>
      <c r="XR143" s="10"/>
      <c r="XS143" s="10"/>
      <c r="XT143" s="10"/>
      <c r="XU143" s="10"/>
      <c r="XV143" s="10"/>
      <c r="XW143" s="10"/>
      <c r="XX143" s="10"/>
      <c r="XY143" s="10"/>
      <c r="XZ143" s="10"/>
      <c r="YA143" s="10"/>
      <c r="YB143" s="10"/>
      <c r="YC143" s="10"/>
      <c r="YD143" s="10"/>
      <c r="YE143" s="10"/>
      <c r="YF143" s="10"/>
      <c r="YG143" s="10"/>
      <c r="YH143" s="10"/>
      <c r="YI143" s="10"/>
      <c r="YJ143" s="10"/>
      <c r="YK143" s="10"/>
      <c r="YL143" s="10"/>
      <c r="YM143" s="10"/>
      <c r="YN143" s="10"/>
      <c r="YO143" s="10"/>
      <c r="YP143" s="10"/>
      <c r="YQ143" s="10"/>
      <c r="YR143" s="10"/>
      <c r="YS143" s="10"/>
      <c r="YT143" s="10"/>
      <c r="YU143" s="10"/>
      <c r="YV143" s="10"/>
      <c r="YW143" s="10"/>
      <c r="YX143" s="10"/>
      <c r="YY143" s="10"/>
      <c r="YZ143" s="10"/>
      <c r="ZA143" s="10"/>
      <c r="ZB143" s="10"/>
      <c r="ZC143" s="10"/>
      <c r="ZD143" s="10"/>
      <c r="ZE143" s="10"/>
      <c r="ZF143" s="10"/>
      <c r="ZG143" s="10"/>
      <c r="ZH143" s="10"/>
      <c r="ZI143" s="10"/>
      <c r="ZJ143" s="10"/>
      <c r="ZK143" s="10"/>
      <c r="ZL143" s="10"/>
      <c r="ZM143" s="10"/>
      <c r="ZN143" s="10"/>
      <c r="ZO143" s="10"/>
      <c r="ZP143" s="10"/>
      <c r="ZQ143" s="10"/>
      <c r="ZR143" s="10"/>
      <c r="ZS143" s="10"/>
      <c r="ZT143" s="10"/>
      <c r="ZU143" s="10"/>
      <c r="ZV143" s="10"/>
      <c r="ZW143" s="10"/>
      <c r="ZX143" s="10"/>
      <c r="ZY143" s="10"/>
      <c r="ZZ143" s="10"/>
      <c r="AAA143" s="10"/>
      <c r="AAB143" s="10"/>
      <c r="AAC143" s="10"/>
      <c r="AAD143" s="10"/>
      <c r="AAE143" s="10"/>
      <c r="AAF143" s="10"/>
      <c r="AAG143" s="10"/>
      <c r="AAH143" s="10"/>
      <c r="AAI143" s="10"/>
      <c r="AAJ143" s="10"/>
      <c r="AAK143" s="10"/>
      <c r="AAL143" s="10"/>
      <c r="AAM143" s="10"/>
      <c r="AAN143" s="10"/>
      <c r="AAO143" s="10"/>
      <c r="AAP143" s="10"/>
      <c r="AAQ143" s="10"/>
      <c r="AAR143" s="10"/>
      <c r="AAS143" s="10"/>
      <c r="AAT143" s="10"/>
      <c r="AAU143" s="10"/>
      <c r="AAV143" s="10"/>
      <c r="AAW143" s="10"/>
      <c r="AAX143" s="10"/>
      <c r="AAY143" s="10"/>
      <c r="AAZ143" s="10"/>
      <c r="ABA143" s="10"/>
      <c r="ABB143" s="10"/>
      <c r="ABC143" s="10"/>
      <c r="ABD143" s="10"/>
      <c r="ABE143" s="10"/>
      <c r="ABF143" s="10"/>
      <c r="ABG143" s="10"/>
      <c r="ABH143" s="10"/>
      <c r="ABI143" s="10"/>
      <c r="ABJ143" s="10"/>
      <c r="ABK143" s="10"/>
      <c r="ABL143" s="10"/>
      <c r="ABM143" s="10"/>
      <c r="ABN143" s="10"/>
      <c r="ABO143" s="10"/>
      <c r="ABP143" s="10"/>
      <c r="ABQ143" s="10"/>
      <c r="ABR143" s="10"/>
      <c r="ABS143" s="10"/>
      <c r="ABT143" s="10"/>
      <c r="ABU143" s="10"/>
      <c r="ABV143" s="10"/>
      <c r="ABW143" s="10"/>
      <c r="ABX143" s="10"/>
      <c r="ABY143" s="10"/>
      <c r="ABZ143" s="10"/>
      <c r="ACA143" s="10"/>
      <c r="ACB143" s="10"/>
      <c r="ACC143" s="10"/>
      <c r="ACD143" s="10"/>
      <c r="ACE143" s="10"/>
      <c r="ACF143" s="10"/>
      <c r="ACG143" s="10"/>
      <c r="ACH143" s="10"/>
      <c r="ACI143" s="10"/>
      <c r="ACJ143" s="10"/>
      <c r="ACK143" s="10"/>
      <c r="ACL143" s="10"/>
      <c r="ACM143" s="10"/>
      <c r="ACN143" s="10"/>
      <c r="ACO143" s="10"/>
      <c r="ACP143" s="10"/>
      <c r="ACQ143" s="10"/>
      <c r="ACR143" s="10"/>
      <c r="ACS143" s="10"/>
      <c r="ACT143" s="10"/>
      <c r="ACU143" s="10"/>
      <c r="ACV143" s="10"/>
      <c r="ACW143" s="10"/>
      <c r="ACX143" s="10"/>
      <c r="ACY143" s="10"/>
      <c r="ACZ143" s="10"/>
      <c r="ADA143" s="10"/>
      <c r="ADB143" s="10"/>
      <c r="ADC143" s="10"/>
      <c r="ADD143" s="10"/>
      <c r="ADE143" s="10"/>
      <c r="ADF143" s="10"/>
      <c r="ADG143" s="10"/>
      <c r="ADH143" s="10"/>
      <c r="ADI143" s="10"/>
      <c r="ADJ143" s="10"/>
      <c r="ADK143" s="10"/>
      <c r="ADL143" s="10"/>
      <c r="ADM143" s="10"/>
      <c r="ADN143" s="10"/>
      <c r="ADO143" s="10"/>
      <c r="ADP143" s="10"/>
      <c r="ADQ143" s="10"/>
      <c r="ADR143" s="10"/>
      <c r="ADS143" s="10"/>
      <c r="ADT143" s="10"/>
      <c r="ADU143" s="10"/>
      <c r="ADV143" s="10"/>
      <c r="ADW143" s="10"/>
      <c r="ADX143" s="10"/>
      <c r="ADY143" s="10"/>
      <c r="ADZ143" s="10"/>
      <c r="AEA143" s="10"/>
      <c r="AEB143" s="10"/>
      <c r="AEC143" s="10"/>
      <c r="AED143" s="10"/>
    </row>
    <row r="144" spans="1:810" s="88" customFormat="1" x14ac:dyDescent="0.3">
      <c r="A144" s="34"/>
      <c r="B144" s="51">
        <v>2</v>
      </c>
      <c r="C144" s="78" t="s">
        <v>431</v>
      </c>
      <c r="D144" s="87" t="s">
        <v>73</v>
      </c>
      <c r="E144" s="79" t="s">
        <v>58</v>
      </c>
      <c r="F144" s="79" t="s">
        <v>204</v>
      </c>
      <c r="G144" s="79">
        <v>24</v>
      </c>
      <c r="H144" s="80">
        <v>700000</v>
      </c>
      <c r="I144" s="79">
        <v>1</v>
      </c>
      <c r="J144" s="79" t="s">
        <v>32</v>
      </c>
      <c r="K144" s="79" t="s">
        <v>147</v>
      </c>
      <c r="L144" s="105">
        <v>178</v>
      </c>
      <c r="M144" s="82">
        <v>1985</v>
      </c>
      <c r="N144" s="83">
        <v>31109</v>
      </c>
      <c r="O144" s="80">
        <v>280000</v>
      </c>
      <c r="P144" s="84">
        <v>5</v>
      </c>
      <c r="Q144" s="84"/>
      <c r="R144" s="85" t="s">
        <v>432</v>
      </c>
      <c r="S144" s="86"/>
      <c r="T144" s="45"/>
      <c r="U144" s="46" t="str">
        <f t="shared" si="2"/>
        <v>Cu</v>
      </c>
      <c r="V144" s="45"/>
      <c r="W144" s="45"/>
      <c r="X144" s="45"/>
      <c r="Y144" s="45"/>
      <c r="Z144" s="45"/>
      <c r="AA144" s="45"/>
      <c r="AB144" s="45"/>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c r="JI144" s="10"/>
      <c r="JJ144" s="10"/>
      <c r="JK144" s="10"/>
      <c r="JL144" s="10"/>
      <c r="JM144" s="10"/>
      <c r="JN144" s="10"/>
      <c r="JO144" s="10"/>
      <c r="JP144" s="10"/>
      <c r="JQ144" s="10"/>
      <c r="JR144" s="10"/>
      <c r="JS144" s="10"/>
      <c r="JT144" s="10"/>
      <c r="JU144" s="10"/>
      <c r="JV144" s="10"/>
      <c r="JW144" s="10"/>
      <c r="JX144" s="10"/>
      <c r="JY144" s="10"/>
      <c r="JZ144" s="10"/>
      <c r="KA144" s="10"/>
      <c r="KB144" s="10"/>
      <c r="KC144" s="10"/>
      <c r="KD144" s="10"/>
      <c r="KE144" s="10"/>
      <c r="KF144" s="10"/>
      <c r="KG144" s="10"/>
      <c r="KH144" s="10"/>
      <c r="KI144" s="10"/>
      <c r="KJ144" s="10"/>
      <c r="KK144" s="10"/>
      <c r="KL144" s="10"/>
      <c r="KM144" s="10"/>
      <c r="KN144" s="10"/>
      <c r="KO144" s="10"/>
      <c r="KP144" s="10"/>
      <c r="KQ144" s="10"/>
      <c r="KR144" s="10"/>
      <c r="KS144" s="10"/>
      <c r="KT144" s="10"/>
      <c r="KU144" s="10"/>
      <c r="KV144" s="10"/>
      <c r="KW144" s="10"/>
      <c r="KX144" s="10"/>
      <c r="KY144" s="10"/>
      <c r="KZ144" s="10"/>
      <c r="LA144" s="10"/>
      <c r="LB144" s="10"/>
      <c r="LC144" s="10"/>
      <c r="LD144" s="10"/>
      <c r="LE144" s="10"/>
      <c r="LF144" s="10"/>
      <c r="LG144" s="10"/>
      <c r="LH144" s="10"/>
      <c r="LI144" s="10"/>
      <c r="LJ144" s="10"/>
      <c r="LK144" s="10"/>
      <c r="LL144" s="10"/>
      <c r="LM144" s="10"/>
      <c r="LN144" s="10"/>
      <c r="LO144" s="10"/>
      <c r="LP144" s="10"/>
      <c r="LQ144" s="10"/>
      <c r="LR144" s="10"/>
      <c r="LS144" s="10"/>
      <c r="LT144" s="10"/>
      <c r="LU144" s="10"/>
      <c r="LV144" s="10"/>
      <c r="LW144" s="10"/>
      <c r="LX144" s="10"/>
      <c r="LY144" s="10"/>
      <c r="LZ144" s="10"/>
      <c r="MA144" s="10"/>
      <c r="MB144" s="10"/>
      <c r="MC144" s="10"/>
      <c r="MD144" s="10"/>
      <c r="ME144" s="10"/>
      <c r="MF144" s="10"/>
      <c r="MG144" s="10"/>
      <c r="MH144" s="10"/>
      <c r="MI144" s="10"/>
      <c r="MJ144" s="10"/>
      <c r="MK144" s="10"/>
      <c r="ML144" s="10"/>
      <c r="MM144" s="10"/>
      <c r="MN144" s="10"/>
      <c r="MO144" s="10"/>
      <c r="MP144" s="10"/>
      <c r="MQ144" s="10"/>
      <c r="MR144" s="10"/>
      <c r="MS144" s="10"/>
      <c r="MT144" s="10"/>
      <c r="MU144" s="10"/>
      <c r="MV144" s="10"/>
      <c r="MW144" s="10"/>
      <c r="MX144" s="10"/>
      <c r="MY144" s="10"/>
      <c r="MZ144" s="10"/>
      <c r="NA144" s="10"/>
      <c r="NB144" s="10"/>
      <c r="NC144" s="10"/>
      <c r="ND144" s="10"/>
      <c r="NE144" s="10"/>
      <c r="NF144" s="10"/>
      <c r="NG144" s="10"/>
      <c r="NH144" s="10"/>
      <c r="NI144" s="10"/>
      <c r="NJ144" s="10"/>
      <c r="NK144" s="10"/>
      <c r="NL144" s="10"/>
      <c r="NM144" s="10"/>
      <c r="NN144" s="10"/>
      <c r="NO144" s="10"/>
      <c r="NP144" s="10"/>
      <c r="NQ144" s="10"/>
      <c r="NR144" s="10"/>
      <c r="NS144" s="10"/>
      <c r="NT144" s="10"/>
      <c r="NU144" s="10"/>
      <c r="NV144" s="10"/>
      <c r="NW144" s="10"/>
      <c r="NX144" s="10"/>
      <c r="NY144" s="10"/>
      <c r="NZ144" s="10"/>
      <c r="OA144" s="10"/>
      <c r="OB144" s="10"/>
      <c r="OC144" s="10"/>
      <c r="OD144" s="10"/>
      <c r="OE144" s="10"/>
      <c r="OF144" s="10"/>
      <c r="OG144" s="10"/>
      <c r="OH144" s="10"/>
      <c r="OI144" s="10"/>
      <c r="OJ144" s="10"/>
      <c r="OK144" s="10"/>
      <c r="OL144" s="10"/>
      <c r="OM144" s="10"/>
      <c r="ON144" s="10"/>
      <c r="OO144" s="10"/>
      <c r="OP144" s="10"/>
      <c r="OQ144" s="10"/>
      <c r="OR144" s="10"/>
      <c r="OS144" s="10"/>
      <c r="OT144" s="10"/>
      <c r="OU144" s="10"/>
      <c r="OV144" s="10"/>
      <c r="OW144" s="10"/>
      <c r="OX144" s="10"/>
      <c r="OY144" s="10"/>
      <c r="OZ144" s="10"/>
      <c r="PA144" s="10"/>
      <c r="PB144" s="10"/>
      <c r="PC144" s="10"/>
      <c r="PD144" s="10"/>
      <c r="PE144" s="10"/>
      <c r="PF144" s="10"/>
      <c r="PG144" s="10"/>
      <c r="PH144" s="10"/>
      <c r="PI144" s="10"/>
      <c r="PJ144" s="10"/>
      <c r="PK144" s="10"/>
      <c r="PL144" s="10"/>
      <c r="PM144" s="10"/>
      <c r="PN144" s="10"/>
      <c r="PO144" s="10"/>
      <c r="PP144" s="10"/>
      <c r="PQ144" s="10"/>
      <c r="PR144" s="10"/>
      <c r="PS144" s="10"/>
      <c r="PT144" s="10"/>
      <c r="PU144" s="10"/>
      <c r="PV144" s="10"/>
      <c r="PW144" s="10"/>
      <c r="PX144" s="10"/>
      <c r="PY144" s="10"/>
      <c r="PZ144" s="10"/>
      <c r="QA144" s="10"/>
      <c r="QB144" s="10"/>
      <c r="QC144" s="10"/>
      <c r="QD144" s="10"/>
      <c r="QE144" s="10"/>
      <c r="QF144" s="10"/>
      <c r="QG144" s="10"/>
      <c r="QH144" s="10"/>
      <c r="QI144" s="10"/>
      <c r="QJ144" s="10"/>
      <c r="QK144" s="10"/>
      <c r="QL144" s="10"/>
      <c r="QM144" s="10"/>
      <c r="QN144" s="10"/>
      <c r="QO144" s="10"/>
      <c r="QP144" s="10"/>
      <c r="QQ144" s="10"/>
      <c r="QR144" s="10"/>
      <c r="QS144" s="10"/>
      <c r="QT144" s="10"/>
      <c r="QU144" s="10"/>
      <c r="QV144" s="10"/>
      <c r="QW144" s="10"/>
      <c r="QX144" s="10"/>
      <c r="QY144" s="10"/>
      <c r="QZ144" s="10"/>
      <c r="RA144" s="10"/>
      <c r="RB144" s="10"/>
      <c r="RC144" s="10"/>
      <c r="RD144" s="10"/>
      <c r="RE144" s="10"/>
      <c r="RF144" s="10"/>
      <c r="RG144" s="10"/>
      <c r="RH144" s="10"/>
      <c r="RI144" s="10"/>
      <c r="RJ144" s="10"/>
      <c r="RK144" s="10"/>
      <c r="RL144" s="10"/>
      <c r="RM144" s="10"/>
      <c r="RN144" s="10"/>
      <c r="RO144" s="10"/>
      <c r="RP144" s="10"/>
      <c r="RQ144" s="10"/>
      <c r="RR144" s="10"/>
      <c r="RS144" s="10"/>
      <c r="RT144" s="10"/>
      <c r="RU144" s="10"/>
      <c r="RV144" s="10"/>
      <c r="RW144" s="10"/>
      <c r="RX144" s="10"/>
      <c r="RY144" s="10"/>
      <c r="RZ144" s="10"/>
      <c r="SA144" s="10"/>
      <c r="SB144" s="10"/>
      <c r="SC144" s="10"/>
      <c r="SD144" s="10"/>
      <c r="SE144" s="10"/>
      <c r="SF144" s="10"/>
      <c r="SG144" s="10"/>
      <c r="SH144" s="10"/>
      <c r="SI144" s="10"/>
      <c r="SJ144" s="10"/>
      <c r="SK144" s="10"/>
      <c r="SL144" s="10"/>
      <c r="SM144" s="10"/>
      <c r="SN144" s="10"/>
      <c r="SO144" s="10"/>
      <c r="SP144" s="10"/>
      <c r="SQ144" s="10"/>
      <c r="SR144" s="10"/>
      <c r="SS144" s="10"/>
      <c r="ST144" s="10"/>
      <c r="SU144" s="10"/>
      <c r="SV144" s="10"/>
      <c r="SW144" s="10"/>
      <c r="SX144" s="10"/>
      <c r="SY144" s="10"/>
      <c r="SZ144" s="10"/>
      <c r="TA144" s="10"/>
      <c r="TB144" s="10"/>
      <c r="TC144" s="10"/>
      <c r="TD144" s="10"/>
      <c r="TE144" s="10"/>
      <c r="TF144" s="10"/>
      <c r="TG144" s="10"/>
      <c r="TH144" s="10"/>
      <c r="TI144" s="10"/>
      <c r="TJ144" s="10"/>
      <c r="TK144" s="10"/>
      <c r="TL144" s="10"/>
      <c r="TM144" s="10"/>
      <c r="TN144" s="10"/>
      <c r="TO144" s="10"/>
      <c r="TP144" s="10"/>
      <c r="TQ144" s="10"/>
      <c r="TR144" s="10"/>
      <c r="TS144" s="10"/>
      <c r="TT144" s="10"/>
      <c r="TU144" s="10"/>
      <c r="TV144" s="10"/>
      <c r="TW144" s="10"/>
      <c r="TX144" s="10"/>
      <c r="TY144" s="10"/>
      <c r="TZ144" s="10"/>
      <c r="UA144" s="10"/>
      <c r="UB144" s="10"/>
      <c r="UC144" s="10"/>
      <c r="UD144" s="10"/>
      <c r="UE144" s="10"/>
      <c r="UF144" s="10"/>
      <c r="UG144" s="10"/>
      <c r="UH144" s="10"/>
      <c r="UI144" s="10"/>
      <c r="UJ144" s="10"/>
      <c r="UK144" s="10"/>
      <c r="UL144" s="10"/>
      <c r="UM144" s="10"/>
      <c r="UN144" s="10"/>
      <c r="UO144" s="10"/>
      <c r="UP144" s="10"/>
      <c r="UQ144" s="10"/>
      <c r="UR144" s="10"/>
      <c r="US144" s="10"/>
      <c r="UT144" s="10"/>
      <c r="UU144" s="10"/>
      <c r="UV144" s="10"/>
      <c r="UW144" s="10"/>
      <c r="UX144" s="10"/>
      <c r="UY144" s="10"/>
      <c r="UZ144" s="10"/>
      <c r="VA144" s="10"/>
      <c r="VB144" s="10"/>
      <c r="VC144" s="10"/>
      <c r="VD144" s="10"/>
      <c r="VE144" s="10"/>
      <c r="VF144" s="10"/>
      <c r="VG144" s="10"/>
      <c r="VH144" s="10"/>
      <c r="VI144" s="10"/>
      <c r="VJ144" s="10"/>
      <c r="VK144" s="10"/>
      <c r="VL144" s="10"/>
      <c r="VM144" s="10"/>
      <c r="VN144" s="10"/>
      <c r="VO144" s="10"/>
      <c r="VP144" s="10"/>
      <c r="VQ144" s="10"/>
      <c r="VR144" s="10"/>
      <c r="VS144" s="10"/>
      <c r="VT144" s="10"/>
      <c r="VU144" s="10"/>
      <c r="VV144" s="10"/>
      <c r="VW144" s="10"/>
      <c r="VX144" s="10"/>
      <c r="VY144" s="10"/>
      <c r="VZ144" s="10"/>
      <c r="WA144" s="10"/>
      <c r="WB144" s="10"/>
      <c r="WC144" s="10"/>
      <c r="WD144" s="10"/>
      <c r="WE144" s="10"/>
      <c r="WF144" s="10"/>
      <c r="WG144" s="10"/>
      <c r="WH144" s="10"/>
      <c r="WI144" s="10"/>
      <c r="WJ144" s="10"/>
      <c r="WK144" s="10"/>
      <c r="WL144" s="10"/>
      <c r="WM144" s="10"/>
      <c r="WN144" s="10"/>
      <c r="WO144" s="10"/>
      <c r="WP144" s="10"/>
      <c r="WQ144" s="10"/>
      <c r="WR144" s="10"/>
      <c r="WS144" s="10"/>
      <c r="WT144" s="10"/>
      <c r="WU144" s="10"/>
      <c r="WV144" s="10"/>
      <c r="WW144" s="10"/>
      <c r="WX144" s="10"/>
      <c r="WY144" s="10"/>
      <c r="WZ144" s="10"/>
      <c r="XA144" s="10"/>
      <c r="XB144" s="10"/>
      <c r="XC144" s="10"/>
      <c r="XD144" s="10"/>
      <c r="XE144" s="10"/>
      <c r="XF144" s="10"/>
      <c r="XG144" s="10"/>
      <c r="XH144" s="10"/>
      <c r="XI144" s="10"/>
      <c r="XJ144" s="10"/>
      <c r="XK144" s="10"/>
      <c r="XL144" s="10"/>
      <c r="XM144" s="10"/>
      <c r="XN144" s="10"/>
      <c r="XO144" s="10"/>
      <c r="XP144" s="10"/>
      <c r="XQ144" s="10"/>
      <c r="XR144" s="10"/>
      <c r="XS144" s="10"/>
      <c r="XT144" s="10"/>
      <c r="XU144" s="10"/>
      <c r="XV144" s="10"/>
      <c r="XW144" s="10"/>
      <c r="XX144" s="10"/>
      <c r="XY144" s="10"/>
      <c r="XZ144" s="10"/>
      <c r="YA144" s="10"/>
      <c r="YB144" s="10"/>
      <c r="YC144" s="10"/>
      <c r="YD144" s="10"/>
      <c r="YE144" s="10"/>
      <c r="YF144" s="10"/>
      <c r="YG144" s="10"/>
      <c r="YH144" s="10"/>
      <c r="YI144" s="10"/>
      <c r="YJ144" s="10"/>
      <c r="YK144" s="10"/>
      <c r="YL144" s="10"/>
      <c r="YM144" s="10"/>
      <c r="YN144" s="10"/>
      <c r="YO144" s="10"/>
      <c r="YP144" s="10"/>
      <c r="YQ144" s="10"/>
      <c r="YR144" s="10"/>
      <c r="YS144" s="10"/>
      <c r="YT144" s="10"/>
      <c r="YU144" s="10"/>
      <c r="YV144" s="10"/>
      <c r="YW144" s="10"/>
      <c r="YX144" s="10"/>
      <c r="YY144" s="10"/>
      <c r="YZ144" s="10"/>
      <c r="ZA144" s="10"/>
      <c r="ZB144" s="10"/>
      <c r="ZC144" s="10"/>
      <c r="ZD144" s="10"/>
      <c r="ZE144" s="10"/>
      <c r="ZF144" s="10"/>
      <c r="ZG144" s="10"/>
      <c r="ZH144" s="10"/>
      <c r="ZI144" s="10"/>
      <c r="ZJ144" s="10"/>
      <c r="ZK144" s="10"/>
      <c r="ZL144" s="10"/>
      <c r="ZM144" s="10"/>
      <c r="ZN144" s="10"/>
      <c r="ZO144" s="10"/>
      <c r="ZP144" s="10"/>
      <c r="ZQ144" s="10"/>
      <c r="ZR144" s="10"/>
      <c r="ZS144" s="10"/>
      <c r="ZT144" s="10"/>
      <c r="ZU144" s="10"/>
      <c r="ZV144" s="10"/>
      <c r="ZW144" s="10"/>
      <c r="ZX144" s="10"/>
      <c r="ZY144" s="10"/>
      <c r="ZZ144" s="10"/>
      <c r="AAA144" s="10"/>
      <c r="AAB144" s="10"/>
      <c r="AAC144" s="10"/>
      <c r="AAD144" s="10"/>
      <c r="AAE144" s="10"/>
      <c r="AAF144" s="10"/>
      <c r="AAG144" s="10"/>
      <c r="AAH144" s="10"/>
      <c r="AAI144" s="10"/>
      <c r="AAJ144" s="10"/>
      <c r="AAK144" s="10"/>
      <c r="AAL144" s="10"/>
      <c r="AAM144" s="10"/>
      <c r="AAN144" s="10"/>
      <c r="AAO144" s="10"/>
      <c r="AAP144" s="10"/>
      <c r="AAQ144" s="10"/>
      <c r="AAR144" s="10"/>
      <c r="AAS144" s="10"/>
      <c r="AAT144" s="10"/>
      <c r="AAU144" s="10"/>
      <c r="AAV144" s="10"/>
      <c r="AAW144" s="10"/>
      <c r="AAX144" s="10"/>
      <c r="AAY144" s="10"/>
      <c r="AAZ144" s="10"/>
      <c r="ABA144" s="10"/>
      <c r="ABB144" s="10"/>
      <c r="ABC144" s="10"/>
      <c r="ABD144" s="10"/>
      <c r="ABE144" s="10"/>
      <c r="ABF144" s="10"/>
      <c r="ABG144" s="10"/>
      <c r="ABH144" s="10"/>
      <c r="ABI144" s="10"/>
      <c r="ABJ144" s="10"/>
      <c r="ABK144" s="10"/>
      <c r="ABL144" s="10"/>
      <c r="ABM144" s="10"/>
      <c r="ABN144" s="10"/>
      <c r="ABO144" s="10"/>
      <c r="ABP144" s="10"/>
      <c r="ABQ144" s="10"/>
      <c r="ABR144" s="10"/>
      <c r="ABS144" s="10"/>
      <c r="ABT144" s="10"/>
      <c r="ABU144" s="10"/>
      <c r="ABV144" s="10"/>
      <c r="ABW144" s="10"/>
      <c r="ABX144" s="10"/>
      <c r="ABY144" s="10"/>
      <c r="ABZ144" s="10"/>
      <c r="ACA144" s="10"/>
      <c r="ACB144" s="10"/>
      <c r="ACC144" s="10"/>
      <c r="ACD144" s="10"/>
      <c r="ACE144" s="10"/>
      <c r="ACF144" s="10"/>
      <c r="ACG144" s="10"/>
      <c r="ACH144" s="10"/>
      <c r="ACI144" s="10"/>
      <c r="ACJ144" s="10"/>
      <c r="ACK144" s="10"/>
      <c r="ACL144" s="10"/>
      <c r="ACM144" s="10"/>
      <c r="ACN144" s="10"/>
      <c r="ACO144" s="10"/>
      <c r="ACP144" s="10"/>
      <c r="ACQ144" s="10"/>
      <c r="ACR144" s="10"/>
      <c r="ACS144" s="10"/>
      <c r="ACT144" s="10"/>
      <c r="ACU144" s="10"/>
      <c r="ACV144" s="10"/>
      <c r="ACW144" s="10"/>
      <c r="ACX144" s="10"/>
      <c r="ACY144" s="10"/>
      <c r="ACZ144" s="10"/>
      <c r="ADA144" s="10"/>
      <c r="ADB144" s="10"/>
      <c r="ADC144" s="10"/>
      <c r="ADD144" s="10"/>
      <c r="ADE144" s="10"/>
      <c r="ADF144" s="10"/>
      <c r="ADG144" s="10"/>
      <c r="ADH144" s="10"/>
      <c r="ADI144" s="10"/>
      <c r="ADJ144" s="10"/>
      <c r="ADK144" s="10"/>
      <c r="ADL144" s="10"/>
      <c r="ADM144" s="10"/>
      <c r="ADN144" s="10"/>
      <c r="ADO144" s="10"/>
      <c r="ADP144" s="10"/>
      <c r="ADQ144" s="10"/>
      <c r="ADR144" s="10"/>
      <c r="ADS144" s="10"/>
      <c r="ADT144" s="10"/>
      <c r="ADU144" s="10"/>
      <c r="ADV144" s="10"/>
      <c r="ADW144" s="10"/>
      <c r="ADX144" s="10"/>
      <c r="ADY144" s="10"/>
      <c r="ADZ144" s="10"/>
      <c r="AEA144" s="10"/>
      <c r="AEB144" s="10"/>
      <c r="AEC144" s="10"/>
      <c r="AED144" s="10"/>
    </row>
    <row r="145" spans="1:810" s="88" customFormat="1" x14ac:dyDescent="0.3">
      <c r="A145" s="52"/>
      <c r="B145" s="51">
        <v>1</v>
      </c>
      <c r="C145" s="78" t="s">
        <v>433</v>
      </c>
      <c r="D145" s="87" t="s">
        <v>31</v>
      </c>
      <c r="E145" s="79"/>
      <c r="F145" s="79"/>
      <c r="G145" s="79"/>
      <c r="H145" s="80"/>
      <c r="I145" s="79">
        <v>1</v>
      </c>
      <c r="J145" s="79" t="s">
        <v>32</v>
      </c>
      <c r="K145" s="79" t="s">
        <v>49</v>
      </c>
      <c r="L145" s="105"/>
      <c r="M145" s="82">
        <v>1985</v>
      </c>
      <c r="N145" s="104">
        <v>1985</v>
      </c>
      <c r="O145" s="80">
        <v>731000</v>
      </c>
      <c r="P145" s="84">
        <v>4.2</v>
      </c>
      <c r="Q145" s="84">
        <v>49</v>
      </c>
      <c r="R145" s="85" t="s">
        <v>332</v>
      </c>
      <c r="S145" s="86"/>
      <c r="T145" s="45"/>
      <c r="U145" s="46" t="str">
        <f t="shared" si="2"/>
        <v>P</v>
      </c>
      <c r="V145" s="45"/>
      <c r="W145" s="45"/>
      <c r="X145" s="45"/>
      <c r="Y145" s="45"/>
      <c r="Z145" s="45"/>
      <c r="AA145" s="45"/>
      <c r="AB145" s="45"/>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c r="IY145" s="10"/>
      <c r="IZ145" s="10"/>
      <c r="JA145" s="10"/>
      <c r="JB145" s="10"/>
      <c r="JC145" s="10"/>
      <c r="JD145" s="10"/>
      <c r="JE145" s="10"/>
      <c r="JF145" s="10"/>
      <c r="JG145" s="10"/>
      <c r="JH145" s="10"/>
      <c r="JI145" s="10"/>
      <c r="JJ145" s="10"/>
      <c r="JK145" s="10"/>
      <c r="JL145" s="10"/>
      <c r="JM145" s="10"/>
      <c r="JN145" s="10"/>
      <c r="JO145" s="10"/>
      <c r="JP145" s="10"/>
      <c r="JQ145" s="10"/>
      <c r="JR145" s="10"/>
      <c r="JS145" s="10"/>
      <c r="JT145" s="10"/>
      <c r="JU145" s="10"/>
      <c r="JV145" s="10"/>
      <c r="JW145" s="10"/>
      <c r="JX145" s="10"/>
      <c r="JY145" s="10"/>
      <c r="JZ145" s="10"/>
      <c r="KA145" s="10"/>
      <c r="KB145" s="10"/>
      <c r="KC145" s="10"/>
      <c r="KD145" s="10"/>
      <c r="KE145" s="10"/>
      <c r="KF145" s="10"/>
      <c r="KG145" s="10"/>
      <c r="KH145" s="10"/>
      <c r="KI145" s="10"/>
      <c r="KJ145" s="10"/>
      <c r="KK145" s="10"/>
      <c r="KL145" s="10"/>
      <c r="KM145" s="10"/>
      <c r="KN145" s="10"/>
      <c r="KO145" s="10"/>
      <c r="KP145" s="10"/>
      <c r="KQ145" s="10"/>
      <c r="KR145" s="10"/>
      <c r="KS145" s="10"/>
      <c r="KT145" s="10"/>
      <c r="KU145" s="10"/>
      <c r="KV145" s="10"/>
      <c r="KW145" s="10"/>
      <c r="KX145" s="10"/>
      <c r="KY145" s="10"/>
      <c r="KZ145" s="10"/>
      <c r="LA145" s="10"/>
      <c r="LB145" s="10"/>
      <c r="LC145" s="10"/>
      <c r="LD145" s="10"/>
      <c r="LE145" s="10"/>
      <c r="LF145" s="10"/>
      <c r="LG145" s="10"/>
      <c r="LH145" s="10"/>
      <c r="LI145" s="10"/>
      <c r="LJ145" s="10"/>
      <c r="LK145" s="10"/>
      <c r="LL145" s="10"/>
      <c r="LM145" s="10"/>
      <c r="LN145" s="10"/>
      <c r="LO145" s="10"/>
      <c r="LP145" s="10"/>
      <c r="LQ145" s="10"/>
      <c r="LR145" s="10"/>
      <c r="LS145" s="10"/>
      <c r="LT145" s="10"/>
      <c r="LU145" s="10"/>
      <c r="LV145" s="10"/>
      <c r="LW145" s="10"/>
      <c r="LX145" s="10"/>
      <c r="LY145" s="10"/>
      <c r="LZ145" s="10"/>
      <c r="MA145" s="10"/>
      <c r="MB145" s="10"/>
      <c r="MC145" s="10"/>
      <c r="MD145" s="10"/>
      <c r="ME145" s="10"/>
      <c r="MF145" s="10"/>
      <c r="MG145" s="10"/>
      <c r="MH145" s="10"/>
      <c r="MI145" s="10"/>
      <c r="MJ145" s="10"/>
      <c r="MK145" s="10"/>
      <c r="ML145" s="10"/>
      <c r="MM145" s="10"/>
      <c r="MN145" s="10"/>
      <c r="MO145" s="10"/>
      <c r="MP145" s="10"/>
      <c r="MQ145" s="10"/>
      <c r="MR145" s="10"/>
      <c r="MS145" s="10"/>
      <c r="MT145" s="10"/>
      <c r="MU145" s="10"/>
      <c r="MV145" s="10"/>
      <c r="MW145" s="10"/>
      <c r="MX145" s="10"/>
      <c r="MY145" s="10"/>
      <c r="MZ145" s="10"/>
      <c r="NA145" s="10"/>
      <c r="NB145" s="10"/>
      <c r="NC145" s="10"/>
      <c r="ND145" s="10"/>
      <c r="NE145" s="10"/>
      <c r="NF145" s="10"/>
      <c r="NG145" s="10"/>
      <c r="NH145" s="10"/>
      <c r="NI145" s="10"/>
      <c r="NJ145" s="10"/>
      <c r="NK145" s="10"/>
      <c r="NL145" s="10"/>
      <c r="NM145" s="10"/>
      <c r="NN145" s="10"/>
      <c r="NO145" s="10"/>
      <c r="NP145" s="10"/>
      <c r="NQ145" s="10"/>
      <c r="NR145" s="10"/>
      <c r="NS145" s="10"/>
      <c r="NT145" s="10"/>
      <c r="NU145" s="10"/>
      <c r="NV145" s="10"/>
      <c r="NW145" s="10"/>
      <c r="NX145" s="10"/>
      <c r="NY145" s="10"/>
      <c r="NZ145" s="10"/>
      <c r="OA145" s="10"/>
      <c r="OB145" s="10"/>
      <c r="OC145" s="10"/>
      <c r="OD145" s="10"/>
      <c r="OE145" s="10"/>
      <c r="OF145" s="10"/>
      <c r="OG145" s="10"/>
      <c r="OH145" s="10"/>
      <c r="OI145" s="10"/>
      <c r="OJ145" s="10"/>
      <c r="OK145" s="10"/>
      <c r="OL145" s="10"/>
      <c r="OM145" s="10"/>
      <c r="ON145" s="10"/>
      <c r="OO145" s="10"/>
      <c r="OP145" s="10"/>
      <c r="OQ145" s="10"/>
      <c r="OR145" s="10"/>
      <c r="OS145" s="10"/>
      <c r="OT145" s="10"/>
      <c r="OU145" s="10"/>
      <c r="OV145" s="10"/>
      <c r="OW145" s="10"/>
      <c r="OX145" s="10"/>
      <c r="OY145" s="10"/>
      <c r="OZ145" s="10"/>
      <c r="PA145" s="10"/>
      <c r="PB145" s="10"/>
      <c r="PC145" s="10"/>
      <c r="PD145" s="10"/>
      <c r="PE145" s="10"/>
      <c r="PF145" s="10"/>
      <c r="PG145" s="10"/>
      <c r="PH145" s="10"/>
      <c r="PI145" s="10"/>
      <c r="PJ145" s="10"/>
      <c r="PK145" s="10"/>
      <c r="PL145" s="10"/>
      <c r="PM145" s="10"/>
      <c r="PN145" s="10"/>
      <c r="PO145" s="10"/>
      <c r="PP145" s="10"/>
      <c r="PQ145" s="10"/>
      <c r="PR145" s="10"/>
      <c r="PS145" s="10"/>
      <c r="PT145" s="10"/>
      <c r="PU145" s="10"/>
      <c r="PV145" s="10"/>
      <c r="PW145" s="10"/>
      <c r="PX145" s="10"/>
      <c r="PY145" s="10"/>
      <c r="PZ145" s="10"/>
      <c r="QA145" s="10"/>
      <c r="QB145" s="10"/>
      <c r="QC145" s="10"/>
      <c r="QD145" s="10"/>
      <c r="QE145" s="10"/>
      <c r="QF145" s="10"/>
      <c r="QG145" s="10"/>
      <c r="QH145" s="10"/>
      <c r="QI145" s="10"/>
      <c r="QJ145" s="10"/>
      <c r="QK145" s="10"/>
      <c r="QL145" s="10"/>
      <c r="QM145" s="10"/>
      <c r="QN145" s="10"/>
      <c r="QO145" s="10"/>
      <c r="QP145" s="10"/>
      <c r="QQ145" s="10"/>
      <c r="QR145" s="10"/>
      <c r="QS145" s="10"/>
      <c r="QT145" s="10"/>
      <c r="QU145" s="10"/>
      <c r="QV145" s="10"/>
      <c r="QW145" s="10"/>
      <c r="QX145" s="10"/>
      <c r="QY145" s="10"/>
      <c r="QZ145" s="10"/>
      <c r="RA145" s="10"/>
      <c r="RB145" s="10"/>
      <c r="RC145" s="10"/>
      <c r="RD145" s="10"/>
      <c r="RE145" s="10"/>
      <c r="RF145" s="10"/>
      <c r="RG145" s="10"/>
      <c r="RH145" s="10"/>
      <c r="RI145" s="10"/>
      <c r="RJ145" s="10"/>
      <c r="RK145" s="10"/>
      <c r="RL145" s="10"/>
      <c r="RM145" s="10"/>
      <c r="RN145" s="10"/>
      <c r="RO145" s="10"/>
      <c r="RP145" s="10"/>
      <c r="RQ145" s="10"/>
      <c r="RR145" s="10"/>
      <c r="RS145" s="10"/>
      <c r="RT145" s="10"/>
      <c r="RU145" s="10"/>
      <c r="RV145" s="10"/>
      <c r="RW145" s="10"/>
      <c r="RX145" s="10"/>
      <c r="RY145" s="10"/>
      <c r="RZ145" s="10"/>
      <c r="SA145" s="10"/>
      <c r="SB145" s="10"/>
      <c r="SC145" s="10"/>
      <c r="SD145" s="10"/>
      <c r="SE145" s="10"/>
      <c r="SF145" s="10"/>
      <c r="SG145" s="10"/>
      <c r="SH145" s="10"/>
      <c r="SI145" s="10"/>
      <c r="SJ145" s="10"/>
      <c r="SK145" s="10"/>
      <c r="SL145" s="10"/>
      <c r="SM145" s="10"/>
      <c r="SN145" s="10"/>
      <c r="SO145" s="10"/>
      <c r="SP145" s="10"/>
      <c r="SQ145" s="10"/>
      <c r="SR145" s="10"/>
      <c r="SS145" s="10"/>
      <c r="ST145" s="10"/>
      <c r="SU145" s="10"/>
      <c r="SV145" s="10"/>
      <c r="SW145" s="10"/>
      <c r="SX145" s="10"/>
      <c r="SY145" s="10"/>
      <c r="SZ145" s="10"/>
      <c r="TA145" s="10"/>
      <c r="TB145" s="10"/>
      <c r="TC145" s="10"/>
      <c r="TD145" s="10"/>
      <c r="TE145" s="10"/>
      <c r="TF145" s="10"/>
      <c r="TG145" s="10"/>
      <c r="TH145" s="10"/>
      <c r="TI145" s="10"/>
      <c r="TJ145" s="10"/>
      <c r="TK145" s="10"/>
      <c r="TL145" s="10"/>
      <c r="TM145" s="10"/>
      <c r="TN145" s="10"/>
      <c r="TO145" s="10"/>
      <c r="TP145" s="10"/>
      <c r="TQ145" s="10"/>
      <c r="TR145" s="10"/>
      <c r="TS145" s="10"/>
      <c r="TT145" s="10"/>
      <c r="TU145" s="10"/>
      <c r="TV145" s="10"/>
      <c r="TW145" s="10"/>
      <c r="TX145" s="10"/>
      <c r="TY145" s="10"/>
      <c r="TZ145" s="10"/>
      <c r="UA145" s="10"/>
      <c r="UB145" s="10"/>
      <c r="UC145" s="10"/>
      <c r="UD145" s="10"/>
      <c r="UE145" s="10"/>
      <c r="UF145" s="10"/>
      <c r="UG145" s="10"/>
      <c r="UH145" s="10"/>
      <c r="UI145" s="10"/>
      <c r="UJ145" s="10"/>
      <c r="UK145" s="10"/>
      <c r="UL145" s="10"/>
      <c r="UM145" s="10"/>
      <c r="UN145" s="10"/>
      <c r="UO145" s="10"/>
      <c r="UP145" s="10"/>
      <c r="UQ145" s="10"/>
      <c r="UR145" s="10"/>
      <c r="US145" s="10"/>
      <c r="UT145" s="10"/>
      <c r="UU145" s="10"/>
      <c r="UV145" s="10"/>
      <c r="UW145" s="10"/>
      <c r="UX145" s="10"/>
      <c r="UY145" s="10"/>
      <c r="UZ145" s="10"/>
      <c r="VA145" s="10"/>
      <c r="VB145" s="10"/>
      <c r="VC145" s="10"/>
      <c r="VD145" s="10"/>
      <c r="VE145" s="10"/>
      <c r="VF145" s="10"/>
      <c r="VG145" s="10"/>
      <c r="VH145" s="10"/>
      <c r="VI145" s="10"/>
      <c r="VJ145" s="10"/>
      <c r="VK145" s="10"/>
      <c r="VL145" s="10"/>
      <c r="VM145" s="10"/>
      <c r="VN145" s="10"/>
      <c r="VO145" s="10"/>
      <c r="VP145" s="10"/>
      <c r="VQ145" s="10"/>
      <c r="VR145" s="10"/>
      <c r="VS145" s="10"/>
      <c r="VT145" s="10"/>
      <c r="VU145" s="10"/>
      <c r="VV145" s="10"/>
      <c r="VW145" s="10"/>
      <c r="VX145" s="10"/>
      <c r="VY145" s="10"/>
      <c r="VZ145" s="10"/>
      <c r="WA145" s="10"/>
      <c r="WB145" s="10"/>
      <c r="WC145" s="10"/>
      <c r="WD145" s="10"/>
      <c r="WE145" s="10"/>
      <c r="WF145" s="10"/>
      <c r="WG145" s="10"/>
      <c r="WH145" s="10"/>
      <c r="WI145" s="10"/>
      <c r="WJ145" s="10"/>
      <c r="WK145" s="10"/>
      <c r="WL145" s="10"/>
      <c r="WM145" s="10"/>
      <c r="WN145" s="10"/>
      <c r="WO145" s="10"/>
      <c r="WP145" s="10"/>
      <c r="WQ145" s="10"/>
      <c r="WR145" s="10"/>
      <c r="WS145" s="10"/>
      <c r="WT145" s="10"/>
      <c r="WU145" s="10"/>
      <c r="WV145" s="10"/>
      <c r="WW145" s="10"/>
      <c r="WX145" s="10"/>
      <c r="WY145" s="10"/>
      <c r="WZ145" s="10"/>
      <c r="XA145" s="10"/>
      <c r="XB145" s="10"/>
      <c r="XC145" s="10"/>
      <c r="XD145" s="10"/>
      <c r="XE145" s="10"/>
      <c r="XF145" s="10"/>
      <c r="XG145" s="10"/>
      <c r="XH145" s="10"/>
      <c r="XI145" s="10"/>
      <c r="XJ145" s="10"/>
      <c r="XK145" s="10"/>
      <c r="XL145" s="10"/>
      <c r="XM145" s="10"/>
      <c r="XN145" s="10"/>
      <c r="XO145" s="10"/>
      <c r="XP145" s="10"/>
      <c r="XQ145" s="10"/>
      <c r="XR145" s="10"/>
      <c r="XS145" s="10"/>
      <c r="XT145" s="10"/>
      <c r="XU145" s="10"/>
      <c r="XV145" s="10"/>
      <c r="XW145" s="10"/>
      <c r="XX145" s="10"/>
      <c r="XY145" s="10"/>
      <c r="XZ145" s="10"/>
      <c r="YA145" s="10"/>
      <c r="YB145" s="10"/>
      <c r="YC145" s="10"/>
      <c r="YD145" s="10"/>
      <c r="YE145" s="10"/>
      <c r="YF145" s="10"/>
      <c r="YG145" s="10"/>
      <c r="YH145" s="10"/>
      <c r="YI145" s="10"/>
      <c r="YJ145" s="10"/>
      <c r="YK145" s="10"/>
      <c r="YL145" s="10"/>
      <c r="YM145" s="10"/>
      <c r="YN145" s="10"/>
      <c r="YO145" s="10"/>
      <c r="YP145" s="10"/>
      <c r="YQ145" s="10"/>
      <c r="YR145" s="10"/>
      <c r="YS145" s="10"/>
      <c r="YT145" s="10"/>
      <c r="YU145" s="10"/>
      <c r="YV145" s="10"/>
      <c r="YW145" s="10"/>
      <c r="YX145" s="10"/>
      <c r="YY145" s="10"/>
      <c r="YZ145" s="10"/>
      <c r="ZA145" s="10"/>
      <c r="ZB145" s="10"/>
      <c r="ZC145" s="10"/>
      <c r="ZD145" s="10"/>
      <c r="ZE145" s="10"/>
      <c r="ZF145" s="10"/>
      <c r="ZG145" s="10"/>
      <c r="ZH145" s="10"/>
      <c r="ZI145" s="10"/>
      <c r="ZJ145" s="10"/>
      <c r="ZK145" s="10"/>
      <c r="ZL145" s="10"/>
      <c r="ZM145" s="10"/>
      <c r="ZN145" s="10"/>
      <c r="ZO145" s="10"/>
      <c r="ZP145" s="10"/>
      <c r="ZQ145" s="10"/>
      <c r="ZR145" s="10"/>
      <c r="ZS145" s="10"/>
      <c r="ZT145" s="10"/>
      <c r="ZU145" s="10"/>
      <c r="ZV145" s="10"/>
      <c r="ZW145" s="10"/>
      <c r="ZX145" s="10"/>
      <c r="ZY145" s="10"/>
      <c r="ZZ145" s="10"/>
      <c r="AAA145" s="10"/>
      <c r="AAB145" s="10"/>
      <c r="AAC145" s="10"/>
      <c r="AAD145" s="10"/>
      <c r="AAE145" s="10"/>
      <c r="AAF145" s="10"/>
      <c r="AAG145" s="10"/>
      <c r="AAH145" s="10"/>
      <c r="AAI145" s="10"/>
      <c r="AAJ145" s="10"/>
      <c r="AAK145" s="10"/>
      <c r="AAL145" s="10"/>
      <c r="AAM145" s="10"/>
      <c r="AAN145" s="10"/>
      <c r="AAO145" s="10"/>
      <c r="AAP145" s="10"/>
      <c r="AAQ145" s="10"/>
      <c r="AAR145" s="10"/>
      <c r="AAS145" s="10"/>
      <c r="AAT145" s="10"/>
      <c r="AAU145" s="10"/>
      <c r="AAV145" s="10"/>
      <c r="AAW145" s="10"/>
      <c r="AAX145" s="10"/>
      <c r="AAY145" s="10"/>
      <c r="AAZ145" s="10"/>
      <c r="ABA145" s="10"/>
      <c r="ABB145" s="10"/>
      <c r="ABC145" s="10"/>
      <c r="ABD145" s="10"/>
      <c r="ABE145" s="10"/>
      <c r="ABF145" s="10"/>
      <c r="ABG145" s="10"/>
      <c r="ABH145" s="10"/>
      <c r="ABI145" s="10"/>
      <c r="ABJ145" s="10"/>
      <c r="ABK145" s="10"/>
      <c r="ABL145" s="10"/>
      <c r="ABM145" s="10"/>
      <c r="ABN145" s="10"/>
      <c r="ABO145" s="10"/>
      <c r="ABP145" s="10"/>
      <c r="ABQ145" s="10"/>
      <c r="ABR145" s="10"/>
      <c r="ABS145" s="10"/>
      <c r="ABT145" s="10"/>
      <c r="ABU145" s="10"/>
      <c r="ABV145" s="10"/>
      <c r="ABW145" s="10"/>
      <c r="ABX145" s="10"/>
      <c r="ABY145" s="10"/>
      <c r="ABZ145" s="10"/>
      <c r="ACA145" s="10"/>
      <c r="ACB145" s="10"/>
      <c r="ACC145" s="10"/>
      <c r="ACD145" s="10"/>
      <c r="ACE145" s="10"/>
      <c r="ACF145" s="10"/>
      <c r="ACG145" s="10"/>
      <c r="ACH145" s="10"/>
      <c r="ACI145" s="10"/>
      <c r="ACJ145" s="10"/>
      <c r="ACK145" s="10"/>
      <c r="ACL145" s="10"/>
      <c r="ACM145" s="10"/>
      <c r="ACN145" s="10"/>
      <c r="ACO145" s="10"/>
      <c r="ACP145" s="10"/>
      <c r="ACQ145" s="10"/>
      <c r="ACR145" s="10"/>
      <c r="ACS145" s="10"/>
      <c r="ACT145" s="10"/>
      <c r="ACU145" s="10"/>
      <c r="ACV145" s="10"/>
      <c r="ACW145" s="10"/>
      <c r="ACX145" s="10"/>
      <c r="ACY145" s="10"/>
      <c r="ACZ145" s="10"/>
      <c r="ADA145" s="10"/>
      <c r="ADB145" s="10"/>
      <c r="ADC145" s="10"/>
      <c r="ADD145" s="10"/>
      <c r="ADE145" s="10"/>
      <c r="ADF145" s="10"/>
      <c r="ADG145" s="10"/>
      <c r="ADH145" s="10"/>
      <c r="ADI145" s="10"/>
      <c r="ADJ145" s="10"/>
      <c r="ADK145" s="10"/>
      <c r="ADL145" s="10"/>
      <c r="ADM145" s="10"/>
      <c r="ADN145" s="10"/>
      <c r="ADO145" s="10"/>
      <c r="ADP145" s="10"/>
      <c r="ADQ145" s="10"/>
      <c r="ADR145" s="10"/>
      <c r="ADS145" s="10"/>
      <c r="ADT145" s="10"/>
      <c r="ADU145" s="10"/>
      <c r="ADV145" s="10"/>
      <c r="ADW145" s="10"/>
      <c r="ADX145" s="10"/>
      <c r="ADY145" s="10"/>
      <c r="ADZ145" s="10"/>
      <c r="AEA145" s="10"/>
      <c r="AEB145" s="10"/>
      <c r="AEC145" s="10"/>
      <c r="AED145" s="10"/>
    </row>
    <row r="146" spans="1:810" s="88" customFormat="1" x14ac:dyDescent="0.3">
      <c r="A146" s="49"/>
      <c r="B146" s="51">
        <v>3</v>
      </c>
      <c r="C146" s="78" t="s">
        <v>434</v>
      </c>
      <c r="D146" s="87" t="s">
        <v>73</v>
      </c>
      <c r="E146" s="79" t="s">
        <v>100</v>
      </c>
      <c r="F146" s="79" t="s">
        <v>327</v>
      </c>
      <c r="G146" s="79">
        <v>50</v>
      </c>
      <c r="H146" s="80"/>
      <c r="I146" s="79">
        <v>2</v>
      </c>
      <c r="J146" s="79" t="s">
        <v>32</v>
      </c>
      <c r="K146" s="79" t="s">
        <v>147</v>
      </c>
      <c r="L146" s="105">
        <v>44</v>
      </c>
      <c r="M146" s="82">
        <v>1985</v>
      </c>
      <c r="N146" s="104">
        <v>1985</v>
      </c>
      <c r="O146" s="80"/>
      <c r="P146" s="84"/>
      <c r="Q146" s="84"/>
      <c r="R146" s="85" t="s">
        <v>302</v>
      </c>
      <c r="S146" s="86"/>
      <c r="T146" s="45" t="s">
        <v>215</v>
      </c>
      <c r="U146" s="46" t="str">
        <f t="shared" si="2"/>
        <v>Cu</v>
      </c>
      <c r="V146" s="45">
        <v>580</v>
      </c>
      <c r="W146" s="45">
        <v>1.1000000000000001</v>
      </c>
      <c r="X146" s="45"/>
      <c r="Y146" s="45">
        <v>1.1000000000000001</v>
      </c>
      <c r="Z146" s="45" t="s">
        <v>216</v>
      </c>
      <c r="AA146" s="45">
        <v>65</v>
      </c>
      <c r="AB146" s="45" t="s">
        <v>76</v>
      </c>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c r="IZ146" s="10"/>
      <c r="JA146" s="10"/>
      <c r="JB146" s="10"/>
      <c r="JC146" s="10"/>
      <c r="JD146" s="10"/>
      <c r="JE146" s="10"/>
      <c r="JF146" s="10"/>
      <c r="JG146" s="10"/>
      <c r="JH146" s="10"/>
      <c r="JI146" s="10"/>
      <c r="JJ146" s="10"/>
      <c r="JK146" s="10"/>
      <c r="JL146" s="10"/>
      <c r="JM146" s="10"/>
      <c r="JN146" s="10"/>
      <c r="JO146" s="10"/>
      <c r="JP146" s="10"/>
      <c r="JQ146" s="10"/>
      <c r="JR146" s="10"/>
      <c r="JS146" s="10"/>
      <c r="JT146" s="10"/>
      <c r="JU146" s="10"/>
      <c r="JV146" s="10"/>
      <c r="JW146" s="10"/>
      <c r="JX146" s="10"/>
      <c r="JY146" s="10"/>
      <c r="JZ146" s="10"/>
      <c r="KA146" s="10"/>
      <c r="KB146" s="10"/>
      <c r="KC146" s="10"/>
      <c r="KD146" s="10"/>
      <c r="KE146" s="10"/>
      <c r="KF146" s="10"/>
      <c r="KG146" s="10"/>
      <c r="KH146" s="10"/>
      <c r="KI146" s="10"/>
      <c r="KJ146" s="10"/>
      <c r="KK146" s="10"/>
      <c r="KL146" s="10"/>
      <c r="KM146" s="10"/>
      <c r="KN146" s="10"/>
      <c r="KO146" s="10"/>
      <c r="KP146" s="10"/>
      <c r="KQ146" s="10"/>
      <c r="KR146" s="10"/>
      <c r="KS146" s="10"/>
      <c r="KT146" s="10"/>
      <c r="KU146" s="10"/>
      <c r="KV146" s="10"/>
      <c r="KW146" s="10"/>
      <c r="KX146" s="10"/>
      <c r="KY146" s="10"/>
      <c r="KZ146" s="10"/>
      <c r="LA146" s="10"/>
      <c r="LB146" s="10"/>
      <c r="LC146" s="10"/>
      <c r="LD146" s="10"/>
      <c r="LE146" s="10"/>
      <c r="LF146" s="10"/>
      <c r="LG146" s="10"/>
      <c r="LH146" s="10"/>
      <c r="LI146" s="10"/>
      <c r="LJ146" s="10"/>
      <c r="LK146" s="10"/>
      <c r="LL146" s="10"/>
      <c r="LM146" s="10"/>
      <c r="LN146" s="10"/>
      <c r="LO146" s="10"/>
      <c r="LP146" s="10"/>
      <c r="LQ146" s="10"/>
      <c r="LR146" s="10"/>
      <c r="LS146" s="10"/>
      <c r="LT146" s="10"/>
      <c r="LU146" s="10"/>
      <c r="LV146" s="10"/>
      <c r="LW146" s="10"/>
      <c r="LX146" s="10"/>
      <c r="LY146" s="10"/>
      <c r="LZ146" s="10"/>
      <c r="MA146" s="10"/>
      <c r="MB146" s="10"/>
      <c r="MC146" s="10"/>
      <c r="MD146" s="10"/>
      <c r="ME146" s="10"/>
      <c r="MF146" s="10"/>
      <c r="MG146" s="10"/>
      <c r="MH146" s="10"/>
      <c r="MI146" s="10"/>
      <c r="MJ146" s="10"/>
      <c r="MK146" s="10"/>
      <c r="ML146" s="10"/>
      <c r="MM146" s="10"/>
      <c r="MN146" s="10"/>
      <c r="MO146" s="10"/>
      <c r="MP146" s="10"/>
      <c r="MQ146" s="10"/>
      <c r="MR146" s="10"/>
      <c r="MS146" s="10"/>
      <c r="MT146" s="10"/>
      <c r="MU146" s="10"/>
      <c r="MV146" s="10"/>
      <c r="MW146" s="10"/>
      <c r="MX146" s="10"/>
      <c r="MY146" s="10"/>
      <c r="MZ146" s="10"/>
      <c r="NA146" s="10"/>
      <c r="NB146" s="10"/>
      <c r="NC146" s="10"/>
      <c r="ND146" s="10"/>
      <c r="NE146" s="10"/>
      <c r="NF146" s="10"/>
      <c r="NG146" s="10"/>
      <c r="NH146" s="10"/>
      <c r="NI146" s="10"/>
      <c r="NJ146" s="10"/>
      <c r="NK146" s="10"/>
      <c r="NL146" s="10"/>
      <c r="NM146" s="10"/>
      <c r="NN146" s="10"/>
      <c r="NO146" s="10"/>
      <c r="NP146" s="10"/>
      <c r="NQ146" s="10"/>
      <c r="NR146" s="10"/>
      <c r="NS146" s="10"/>
      <c r="NT146" s="10"/>
      <c r="NU146" s="10"/>
      <c r="NV146" s="10"/>
      <c r="NW146" s="10"/>
      <c r="NX146" s="10"/>
      <c r="NY146" s="10"/>
      <c r="NZ146" s="10"/>
      <c r="OA146" s="10"/>
      <c r="OB146" s="10"/>
      <c r="OC146" s="10"/>
      <c r="OD146" s="10"/>
      <c r="OE146" s="10"/>
      <c r="OF146" s="10"/>
      <c r="OG146" s="10"/>
      <c r="OH146" s="10"/>
      <c r="OI146" s="10"/>
      <c r="OJ146" s="10"/>
      <c r="OK146" s="10"/>
      <c r="OL146" s="10"/>
      <c r="OM146" s="10"/>
      <c r="ON146" s="10"/>
      <c r="OO146" s="10"/>
      <c r="OP146" s="10"/>
      <c r="OQ146" s="10"/>
      <c r="OR146" s="10"/>
      <c r="OS146" s="10"/>
      <c r="OT146" s="10"/>
      <c r="OU146" s="10"/>
      <c r="OV146" s="10"/>
      <c r="OW146" s="10"/>
      <c r="OX146" s="10"/>
      <c r="OY146" s="10"/>
      <c r="OZ146" s="10"/>
      <c r="PA146" s="10"/>
      <c r="PB146" s="10"/>
      <c r="PC146" s="10"/>
      <c r="PD146" s="10"/>
      <c r="PE146" s="10"/>
      <c r="PF146" s="10"/>
      <c r="PG146" s="10"/>
      <c r="PH146" s="10"/>
      <c r="PI146" s="10"/>
      <c r="PJ146" s="10"/>
      <c r="PK146" s="10"/>
      <c r="PL146" s="10"/>
      <c r="PM146" s="10"/>
      <c r="PN146" s="10"/>
      <c r="PO146" s="10"/>
      <c r="PP146" s="10"/>
      <c r="PQ146" s="10"/>
      <c r="PR146" s="10"/>
      <c r="PS146" s="10"/>
      <c r="PT146" s="10"/>
      <c r="PU146" s="10"/>
      <c r="PV146" s="10"/>
      <c r="PW146" s="10"/>
      <c r="PX146" s="10"/>
      <c r="PY146" s="10"/>
      <c r="PZ146" s="10"/>
      <c r="QA146" s="10"/>
      <c r="QB146" s="10"/>
      <c r="QC146" s="10"/>
      <c r="QD146" s="10"/>
      <c r="QE146" s="10"/>
      <c r="QF146" s="10"/>
      <c r="QG146" s="10"/>
      <c r="QH146" s="10"/>
      <c r="QI146" s="10"/>
      <c r="QJ146" s="10"/>
      <c r="QK146" s="10"/>
      <c r="QL146" s="10"/>
      <c r="QM146" s="10"/>
      <c r="QN146" s="10"/>
      <c r="QO146" s="10"/>
      <c r="QP146" s="10"/>
      <c r="QQ146" s="10"/>
      <c r="QR146" s="10"/>
      <c r="QS146" s="10"/>
      <c r="QT146" s="10"/>
      <c r="QU146" s="10"/>
      <c r="QV146" s="10"/>
      <c r="QW146" s="10"/>
      <c r="QX146" s="10"/>
      <c r="QY146" s="10"/>
      <c r="QZ146" s="10"/>
      <c r="RA146" s="10"/>
      <c r="RB146" s="10"/>
      <c r="RC146" s="10"/>
      <c r="RD146" s="10"/>
      <c r="RE146" s="10"/>
      <c r="RF146" s="10"/>
      <c r="RG146" s="10"/>
      <c r="RH146" s="10"/>
      <c r="RI146" s="10"/>
      <c r="RJ146" s="10"/>
      <c r="RK146" s="10"/>
      <c r="RL146" s="10"/>
      <c r="RM146" s="10"/>
      <c r="RN146" s="10"/>
      <c r="RO146" s="10"/>
      <c r="RP146" s="10"/>
      <c r="RQ146" s="10"/>
      <c r="RR146" s="10"/>
      <c r="RS146" s="10"/>
      <c r="RT146" s="10"/>
      <c r="RU146" s="10"/>
      <c r="RV146" s="10"/>
      <c r="RW146" s="10"/>
      <c r="RX146" s="10"/>
      <c r="RY146" s="10"/>
      <c r="RZ146" s="10"/>
      <c r="SA146" s="10"/>
      <c r="SB146" s="10"/>
      <c r="SC146" s="10"/>
      <c r="SD146" s="10"/>
      <c r="SE146" s="10"/>
      <c r="SF146" s="10"/>
      <c r="SG146" s="10"/>
      <c r="SH146" s="10"/>
      <c r="SI146" s="10"/>
      <c r="SJ146" s="10"/>
      <c r="SK146" s="10"/>
      <c r="SL146" s="10"/>
      <c r="SM146" s="10"/>
      <c r="SN146" s="10"/>
      <c r="SO146" s="10"/>
      <c r="SP146" s="10"/>
      <c r="SQ146" s="10"/>
      <c r="SR146" s="10"/>
      <c r="SS146" s="10"/>
      <c r="ST146" s="10"/>
      <c r="SU146" s="10"/>
      <c r="SV146" s="10"/>
      <c r="SW146" s="10"/>
      <c r="SX146" s="10"/>
      <c r="SY146" s="10"/>
      <c r="SZ146" s="10"/>
      <c r="TA146" s="10"/>
      <c r="TB146" s="10"/>
      <c r="TC146" s="10"/>
      <c r="TD146" s="10"/>
      <c r="TE146" s="10"/>
      <c r="TF146" s="10"/>
      <c r="TG146" s="10"/>
      <c r="TH146" s="10"/>
      <c r="TI146" s="10"/>
      <c r="TJ146" s="10"/>
      <c r="TK146" s="10"/>
      <c r="TL146" s="10"/>
      <c r="TM146" s="10"/>
      <c r="TN146" s="10"/>
      <c r="TO146" s="10"/>
      <c r="TP146" s="10"/>
      <c r="TQ146" s="10"/>
      <c r="TR146" s="10"/>
      <c r="TS146" s="10"/>
      <c r="TT146" s="10"/>
      <c r="TU146" s="10"/>
      <c r="TV146" s="10"/>
      <c r="TW146" s="10"/>
      <c r="TX146" s="10"/>
      <c r="TY146" s="10"/>
      <c r="TZ146" s="10"/>
      <c r="UA146" s="10"/>
      <c r="UB146" s="10"/>
      <c r="UC146" s="10"/>
      <c r="UD146" s="10"/>
      <c r="UE146" s="10"/>
      <c r="UF146" s="10"/>
      <c r="UG146" s="10"/>
      <c r="UH146" s="10"/>
      <c r="UI146" s="10"/>
      <c r="UJ146" s="10"/>
      <c r="UK146" s="10"/>
      <c r="UL146" s="10"/>
      <c r="UM146" s="10"/>
      <c r="UN146" s="10"/>
      <c r="UO146" s="10"/>
      <c r="UP146" s="10"/>
      <c r="UQ146" s="10"/>
      <c r="UR146" s="10"/>
      <c r="US146" s="10"/>
      <c r="UT146" s="10"/>
      <c r="UU146" s="10"/>
      <c r="UV146" s="10"/>
      <c r="UW146" s="10"/>
      <c r="UX146" s="10"/>
      <c r="UY146" s="10"/>
      <c r="UZ146" s="10"/>
      <c r="VA146" s="10"/>
      <c r="VB146" s="10"/>
      <c r="VC146" s="10"/>
      <c r="VD146" s="10"/>
      <c r="VE146" s="10"/>
      <c r="VF146" s="10"/>
      <c r="VG146" s="10"/>
      <c r="VH146" s="10"/>
      <c r="VI146" s="10"/>
      <c r="VJ146" s="10"/>
      <c r="VK146" s="10"/>
      <c r="VL146" s="10"/>
      <c r="VM146" s="10"/>
      <c r="VN146" s="10"/>
      <c r="VO146" s="10"/>
      <c r="VP146" s="10"/>
      <c r="VQ146" s="10"/>
      <c r="VR146" s="10"/>
      <c r="VS146" s="10"/>
      <c r="VT146" s="10"/>
      <c r="VU146" s="10"/>
      <c r="VV146" s="10"/>
      <c r="VW146" s="10"/>
      <c r="VX146" s="10"/>
      <c r="VY146" s="10"/>
      <c r="VZ146" s="10"/>
      <c r="WA146" s="10"/>
      <c r="WB146" s="10"/>
      <c r="WC146" s="10"/>
      <c r="WD146" s="10"/>
      <c r="WE146" s="10"/>
      <c r="WF146" s="10"/>
      <c r="WG146" s="10"/>
      <c r="WH146" s="10"/>
      <c r="WI146" s="10"/>
      <c r="WJ146" s="10"/>
      <c r="WK146" s="10"/>
      <c r="WL146" s="10"/>
      <c r="WM146" s="10"/>
      <c r="WN146" s="10"/>
      <c r="WO146" s="10"/>
      <c r="WP146" s="10"/>
      <c r="WQ146" s="10"/>
      <c r="WR146" s="10"/>
      <c r="WS146" s="10"/>
      <c r="WT146" s="10"/>
      <c r="WU146" s="10"/>
      <c r="WV146" s="10"/>
      <c r="WW146" s="10"/>
      <c r="WX146" s="10"/>
      <c r="WY146" s="10"/>
      <c r="WZ146" s="10"/>
      <c r="XA146" s="10"/>
      <c r="XB146" s="10"/>
      <c r="XC146" s="10"/>
      <c r="XD146" s="10"/>
      <c r="XE146" s="10"/>
      <c r="XF146" s="10"/>
      <c r="XG146" s="10"/>
      <c r="XH146" s="10"/>
      <c r="XI146" s="10"/>
      <c r="XJ146" s="10"/>
      <c r="XK146" s="10"/>
      <c r="XL146" s="10"/>
      <c r="XM146" s="10"/>
      <c r="XN146" s="10"/>
      <c r="XO146" s="10"/>
      <c r="XP146" s="10"/>
      <c r="XQ146" s="10"/>
      <c r="XR146" s="10"/>
      <c r="XS146" s="10"/>
      <c r="XT146" s="10"/>
      <c r="XU146" s="10"/>
      <c r="XV146" s="10"/>
      <c r="XW146" s="10"/>
      <c r="XX146" s="10"/>
      <c r="XY146" s="10"/>
      <c r="XZ146" s="10"/>
      <c r="YA146" s="10"/>
      <c r="YB146" s="10"/>
      <c r="YC146" s="10"/>
      <c r="YD146" s="10"/>
      <c r="YE146" s="10"/>
      <c r="YF146" s="10"/>
      <c r="YG146" s="10"/>
      <c r="YH146" s="10"/>
      <c r="YI146" s="10"/>
      <c r="YJ146" s="10"/>
      <c r="YK146" s="10"/>
      <c r="YL146" s="10"/>
      <c r="YM146" s="10"/>
      <c r="YN146" s="10"/>
      <c r="YO146" s="10"/>
      <c r="YP146" s="10"/>
      <c r="YQ146" s="10"/>
      <c r="YR146" s="10"/>
      <c r="YS146" s="10"/>
      <c r="YT146" s="10"/>
      <c r="YU146" s="10"/>
      <c r="YV146" s="10"/>
      <c r="YW146" s="10"/>
      <c r="YX146" s="10"/>
      <c r="YY146" s="10"/>
      <c r="YZ146" s="10"/>
      <c r="ZA146" s="10"/>
      <c r="ZB146" s="10"/>
      <c r="ZC146" s="10"/>
      <c r="ZD146" s="10"/>
      <c r="ZE146" s="10"/>
      <c r="ZF146" s="10"/>
      <c r="ZG146" s="10"/>
      <c r="ZH146" s="10"/>
      <c r="ZI146" s="10"/>
      <c r="ZJ146" s="10"/>
      <c r="ZK146" s="10"/>
      <c r="ZL146" s="10"/>
      <c r="ZM146" s="10"/>
      <c r="ZN146" s="10"/>
      <c r="ZO146" s="10"/>
      <c r="ZP146" s="10"/>
      <c r="ZQ146" s="10"/>
      <c r="ZR146" s="10"/>
      <c r="ZS146" s="10"/>
      <c r="ZT146" s="10"/>
      <c r="ZU146" s="10"/>
      <c r="ZV146" s="10"/>
      <c r="ZW146" s="10"/>
      <c r="ZX146" s="10"/>
      <c r="ZY146" s="10"/>
      <c r="ZZ146" s="10"/>
      <c r="AAA146" s="10"/>
      <c r="AAB146" s="10"/>
      <c r="AAC146" s="10"/>
      <c r="AAD146" s="10"/>
      <c r="AAE146" s="10"/>
      <c r="AAF146" s="10"/>
      <c r="AAG146" s="10"/>
      <c r="AAH146" s="10"/>
      <c r="AAI146" s="10"/>
      <c r="AAJ146" s="10"/>
      <c r="AAK146" s="10"/>
      <c r="AAL146" s="10"/>
      <c r="AAM146" s="10"/>
      <c r="AAN146" s="10"/>
      <c r="AAO146" s="10"/>
      <c r="AAP146" s="10"/>
      <c r="AAQ146" s="10"/>
      <c r="AAR146" s="10"/>
      <c r="AAS146" s="10"/>
      <c r="AAT146" s="10"/>
      <c r="AAU146" s="10"/>
      <c r="AAV146" s="10"/>
      <c r="AAW146" s="10"/>
      <c r="AAX146" s="10"/>
      <c r="AAY146" s="10"/>
      <c r="AAZ146" s="10"/>
      <c r="ABA146" s="10"/>
      <c r="ABB146" s="10"/>
      <c r="ABC146" s="10"/>
      <c r="ABD146" s="10"/>
      <c r="ABE146" s="10"/>
      <c r="ABF146" s="10"/>
      <c r="ABG146" s="10"/>
      <c r="ABH146" s="10"/>
      <c r="ABI146" s="10"/>
      <c r="ABJ146" s="10"/>
      <c r="ABK146" s="10"/>
      <c r="ABL146" s="10"/>
      <c r="ABM146" s="10"/>
      <c r="ABN146" s="10"/>
      <c r="ABO146" s="10"/>
      <c r="ABP146" s="10"/>
      <c r="ABQ146" s="10"/>
      <c r="ABR146" s="10"/>
      <c r="ABS146" s="10"/>
      <c r="ABT146" s="10"/>
      <c r="ABU146" s="10"/>
      <c r="ABV146" s="10"/>
      <c r="ABW146" s="10"/>
      <c r="ABX146" s="10"/>
      <c r="ABY146" s="10"/>
      <c r="ABZ146" s="10"/>
      <c r="ACA146" s="10"/>
      <c r="ACB146" s="10"/>
      <c r="ACC146" s="10"/>
      <c r="ACD146" s="10"/>
      <c r="ACE146" s="10"/>
      <c r="ACF146" s="10"/>
      <c r="ACG146" s="10"/>
      <c r="ACH146" s="10"/>
      <c r="ACI146" s="10"/>
      <c r="ACJ146" s="10"/>
      <c r="ACK146" s="10"/>
      <c r="ACL146" s="10"/>
      <c r="ACM146" s="10"/>
      <c r="ACN146" s="10"/>
      <c r="ACO146" s="10"/>
      <c r="ACP146" s="10"/>
      <c r="ACQ146" s="10"/>
      <c r="ACR146" s="10"/>
      <c r="ACS146" s="10"/>
      <c r="ACT146" s="10"/>
      <c r="ACU146" s="10"/>
      <c r="ACV146" s="10"/>
      <c r="ACW146" s="10"/>
      <c r="ACX146" s="10"/>
      <c r="ACY146" s="10"/>
      <c r="ACZ146" s="10"/>
      <c r="ADA146" s="10"/>
      <c r="ADB146" s="10"/>
      <c r="ADC146" s="10"/>
      <c r="ADD146" s="10"/>
      <c r="ADE146" s="10"/>
      <c r="ADF146" s="10"/>
      <c r="ADG146" s="10"/>
      <c r="ADH146" s="10"/>
      <c r="ADI146" s="10"/>
      <c r="ADJ146" s="10"/>
      <c r="ADK146" s="10"/>
      <c r="ADL146" s="10"/>
      <c r="ADM146" s="10"/>
      <c r="ADN146" s="10"/>
      <c r="ADO146" s="10"/>
      <c r="ADP146" s="10"/>
      <c r="ADQ146" s="10"/>
      <c r="ADR146" s="10"/>
      <c r="ADS146" s="10"/>
      <c r="ADT146" s="10"/>
      <c r="ADU146" s="10"/>
      <c r="ADV146" s="10"/>
      <c r="ADW146" s="10"/>
      <c r="ADX146" s="10"/>
      <c r="ADY146" s="10"/>
      <c r="ADZ146" s="10"/>
      <c r="AEA146" s="10"/>
      <c r="AEB146" s="10"/>
      <c r="AEC146" s="10"/>
      <c r="AED146" s="10"/>
    </row>
    <row r="147" spans="1:810" s="88" customFormat="1" x14ac:dyDescent="0.3">
      <c r="A147" s="49"/>
      <c r="B147" s="51">
        <v>3</v>
      </c>
      <c r="C147" s="78" t="s">
        <v>435</v>
      </c>
      <c r="D147" s="87" t="s">
        <v>73</v>
      </c>
      <c r="E147" s="79"/>
      <c r="F147" s="79"/>
      <c r="G147" s="79"/>
      <c r="H147" s="80"/>
      <c r="I147" s="79">
        <v>1</v>
      </c>
      <c r="J147" s="79" t="s">
        <v>42</v>
      </c>
      <c r="K147" s="79" t="s">
        <v>96</v>
      </c>
      <c r="L147" s="105">
        <v>76</v>
      </c>
      <c r="M147" s="82">
        <v>1985</v>
      </c>
      <c r="N147" s="104">
        <v>1985</v>
      </c>
      <c r="O147" s="80"/>
      <c r="P147" s="84"/>
      <c r="Q147" s="84"/>
      <c r="R147" s="85" t="s">
        <v>302</v>
      </c>
      <c r="S147" s="86"/>
      <c r="T147" s="45" t="s">
        <v>75</v>
      </c>
      <c r="U147" s="46" t="str">
        <f t="shared" si="2"/>
        <v>Cu</v>
      </c>
      <c r="V147" s="45">
        <v>12000</v>
      </c>
      <c r="W147" s="45">
        <v>1</v>
      </c>
      <c r="X147" s="45"/>
      <c r="Y147" s="45"/>
      <c r="Z147" s="45">
        <v>1905</v>
      </c>
      <c r="AA147" s="45">
        <v>680</v>
      </c>
      <c r="AB147" s="45" t="s">
        <v>76</v>
      </c>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c r="JW147" s="10"/>
      <c r="JX147" s="10"/>
      <c r="JY147" s="10"/>
      <c r="JZ147" s="10"/>
      <c r="KA147" s="10"/>
      <c r="KB147" s="10"/>
      <c r="KC147" s="10"/>
      <c r="KD147" s="10"/>
      <c r="KE147" s="10"/>
      <c r="KF147" s="10"/>
      <c r="KG147" s="10"/>
      <c r="KH147" s="10"/>
      <c r="KI147" s="10"/>
      <c r="KJ147" s="10"/>
      <c r="KK147" s="10"/>
      <c r="KL147" s="10"/>
      <c r="KM147" s="10"/>
      <c r="KN147" s="10"/>
      <c r="KO147" s="10"/>
      <c r="KP147" s="10"/>
      <c r="KQ147" s="10"/>
      <c r="KR147" s="10"/>
      <c r="KS147" s="10"/>
      <c r="KT147" s="10"/>
      <c r="KU147" s="10"/>
      <c r="KV147" s="10"/>
      <c r="KW147" s="10"/>
      <c r="KX147" s="10"/>
      <c r="KY147" s="10"/>
      <c r="KZ147" s="10"/>
      <c r="LA147" s="10"/>
      <c r="LB147" s="10"/>
      <c r="LC147" s="10"/>
      <c r="LD147" s="10"/>
      <c r="LE147" s="10"/>
      <c r="LF147" s="10"/>
      <c r="LG147" s="10"/>
      <c r="LH147" s="10"/>
      <c r="LI147" s="10"/>
      <c r="LJ147" s="10"/>
      <c r="LK147" s="10"/>
      <c r="LL147" s="10"/>
      <c r="LM147" s="10"/>
      <c r="LN147" s="10"/>
      <c r="LO147" s="10"/>
      <c r="LP147" s="10"/>
      <c r="LQ147" s="10"/>
      <c r="LR147" s="10"/>
      <c r="LS147" s="10"/>
      <c r="LT147" s="10"/>
      <c r="LU147" s="10"/>
      <c r="LV147" s="10"/>
      <c r="LW147" s="10"/>
      <c r="LX147" s="10"/>
      <c r="LY147" s="10"/>
      <c r="LZ147" s="10"/>
      <c r="MA147" s="10"/>
      <c r="MB147" s="10"/>
      <c r="MC147" s="10"/>
      <c r="MD147" s="10"/>
      <c r="ME147" s="10"/>
      <c r="MF147" s="10"/>
      <c r="MG147" s="10"/>
      <c r="MH147" s="10"/>
      <c r="MI147" s="10"/>
      <c r="MJ147" s="10"/>
      <c r="MK147" s="10"/>
      <c r="ML147" s="10"/>
      <c r="MM147" s="10"/>
      <c r="MN147" s="10"/>
      <c r="MO147" s="10"/>
      <c r="MP147" s="10"/>
      <c r="MQ147" s="10"/>
      <c r="MR147" s="10"/>
      <c r="MS147" s="10"/>
      <c r="MT147" s="10"/>
      <c r="MU147" s="10"/>
      <c r="MV147" s="10"/>
      <c r="MW147" s="10"/>
      <c r="MX147" s="10"/>
      <c r="MY147" s="10"/>
      <c r="MZ147" s="10"/>
      <c r="NA147" s="10"/>
      <c r="NB147" s="10"/>
      <c r="NC147" s="10"/>
      <c r="ND147" s="10"/>
      <c r="NE147" s="10"/>
      <c r="NF147" s="10"/>
      <c r="NG147" s="10"/>
      <c r="NH147" s="10"/>
      <c r="NI147" s="10"/>
      <c r="NJ147" s="10"/>
      <c r="NK147" s="10"/>
      <c r="NL147" s="10"/>
      <c r="NM147" s="10"/>
      <c r="NN147" s="10"/>
      <c r="NO147" s="10"/>
      <c r="NP147" s="10"/>
      <c r="NQ147" s="10"/>
      <c r="NR147" s="10"/>
      <c r="NS147" s="10"/>
      <c r="NT147" s="10"/>
      <c r="NU147" s="10"/>
      <c r="NV147" s="10"/>
      <c r="NW147" s="10"/>
      <c r="NX147" s="10"/>
      <c r="NY147" s="10"/>
      <c r="NZ147" s="10"/>
      <c r="OA147" s="10"/>
      <c r="OB147" s="10"/>
      <c r="OC147" s="10"/>
      <c r="OD147" s="10"/>
      <c r="OE147" s="10"/>
      <c r="OF147" s="10"/>
      <c r="OG147" s="10"/>
      <c r="OH147" s="10"/>
      <c r="OI147" s="10"/>
      <c r="OJ147" s="10"/>
      <c r="OK147" s="10"/>
      <c r="OL147" s="10"/>
      <c r="OM147" s="10"/>
      <c r="ON147" s="10"/>
      <c r="OO147" s="10"/>
      <c r="OP147" s="10"/>
      <c r="OQ147" s="10"/>
      <c r="OR147" s="10"/>
      <c r="OS147" s="10"/>
      <c r="OT147" s="10"/>
      <c r="OU147" s="10"/>
      <c r="OV147" s="10"/>
      <c r="OW147" s="10"/>
      <c r="OX147" s="10"/>
      <c r="OY147" s="10"/>
      <c r="OZ147" s="10"/>
      <c r="PA147" s="10"/>
      <c r="PB147" s="10"/>
      <c r="PC147" s="10"/>
      <c r="PD147" s="10"/>
      <c r="PE147" s="10"/>
      <c r="PF147" s="10"/>
      <c r="PG147" s="10"/>
      <c r="PH147" s="10"/>
      <c r="PI147" s="10"/>
      <c r="PJ147" s="10"/>
      <c r="PK147" s="10"/>
      <c r="PL147" s="10"/>
      <c r="PM147" s="10"/>
      <c r="PN147" s="10"/>
      <c r="PO147" s="10"/>
      <c r="PP147" s="10"/>
      <c r="PQ147" s="10"/>
      <c r="PR147" s="10"/>
      <c r="PS147" s="10"/>
      <c r="PT147" s="10"/>
      <c r="PU147" s="10"/>
      <c r="PV147" s="10"/>
      <c r="PW147" s="10"/>
      <c r="PX147" s="10"/>
      <c r="PY147" s="10"/>
      <c r="PZ147" s="10"/>
      <c r="QA147" s="10"/>
      <c r="QB147" s="10"/>
      <c r="QC147" s="10"/>
      <c r="QD147" s="10"/>
      <c r="QE147" s="10"/>
      <c r="QF147" s="10"/>
      <c r="QG147" s="10"/>
      <c r="QH147" s="10"/>
      <c r="QI147" s="10"/>
      <c r="QJ147" s="10"/>
      <c r="QK147" s="10"/>
      <c r="QL147" s="10"/>
      <c r="QM147" s="10"/>
      <c r="QN147" s="10"/>
      <c r="QO147" s="10"/>
      <c r="QP147" s="10"/>
      <c r="QQ147" s="10"/>
      <c r="QR147" s="10"/>
      <c r="QS147" s="10"/>
      <c r="QT147" s="10"/>
      <c r="QU147" s="10"/>
      <c r="QV147" s="10"/>
      <c r="QW147" s="10"/>
      <c r="QX147" s="10"/>
      <c r="QY147" s="10"/>
      <c r="QZ147" s="10"/>
      <c r="RA147" s="10"/>
      <c r="RB147" s="10"/>
      <c r="RC147" s="10"/>
      <c r="RD147" s="10"/>
      <c r="RE147" s="10"/>
      <c r="RF147" s="10"/>
      <c r="RG147" s="10"/>
      <c r="RH147" s="10"/>
      <c r="RI147" s="10"/>
      <c r="RJ147" s="10"/>
      <c r="RK147" s="10"/>
      <c r="RL147" s="10"/>
      <c r="RM147" s="10"/>
      <c r="RN147" s="10"/>
      <c r="RO147" s="10"/>
      <c r="RP147" s="10"/>
      <c r="RQ147" s="10"/>
      <c r="RR147" s="10"/>
      <c r="RS147" s="10"/>
      <c r="RT147" s="10"/>
      <c r="RU147" s="10"/>
      <c r="RV147" s="10"/>
      <c r="RW147" s="10"/>
      <c r="RX147" s="10"/>
      <c r="RY147" s="10"/>
      <c r="RZ147" s="10"/>
      <c r="SA147" s="10"/>
      <c r="SB147" s="10"/>
      <c r="SC147" s="10"/>
      <c r="SD147" s="10"/>
      <c r="SE147" s="10"/>
      <c r="SF147" s="10"/>
      <c r="SG147" s="10"/>
      <c r="SH147" s="10"/>
      <c r="SI147" s="10"/>
      <c r="SJ147" s="10"/>
      <c r="SK147" s="10"/>
      <c r="SL147" s="10"/>
      <c r="SM147" s="10"/>
      <c r="SN147" s="10"/>
      <c r="SO147" s="10"/>
      <c r="SP147" s="10"/>
      <c r="SQ147" s="10"/>
      <c r="SR147" s="10"/>
      <c r="SS147" s="10"/>
      <c r="ST147" s="10"/>
      <c r="SU147" s="10"/>
      <c r="SV147" s="10"/>
      <c r="SW147" s="10"/>
      <c r="SX147" s="10"/>
      <c r="SY147" s="10"/>
      <c r="SZ147" s="10"/>
      <c r="TA147" s="10"/>
      <c r="TB147" s="10"/>
      <c r="TC147" s="10"/>
      <c r="TD147" s="10"/>
      <c r="TE147" s="10"/>
      <c r="TF147" s="10"/>
      <c r="TG147" s="10"/>
      <c r="TH147" s="10"/>
      <c r="TI147" s="10"/>
      <c r="TJ147" s="10"/>
      <c r="TK147" s="10"/>
      <c r="TL147" s="10"/>
      <c r="TM147" s="10"/>
      <c r="TN147" s="10"/>
      <c r="TO147" s="10"/>
      <c r="TP147" s="10"/>
      <c r="TQ147" s="10"/>
      <c r="TR147" s="10"/>
      <c r="TS147" s="10"/>
      <c r="TT147" s="10"/>
      <c r="TU147" s="10"/>
      <c r="TV147" s="10"/>
      <c r="TW147" s="10"/>
      <c r="TX147" s="10"/>
      <c r="TY147" s="10"/>
      <c r="TZ147" s="10"/>
      <c r="UA147" s="10"/>
      <c r="UB147" s="10"/>
      <c r="UC147" s="10"/>
      <c r="UD147" s="10"/>
      <c r="UE147" s="10"/>
      <c r="UF147" s="10"/>
      <c r="UG147" s="10"/>
      <c r="UH147" s="10"/>
      <c r="UI147" s="10"/>
      <c r="UJ147" s="10"/>
      <c r="UK147" s="10"/>
      <c r="UL147" s="10"/>
      <c r="UM147" s="10"/>
      <c r="UN147" s="10"/>
      <c r="UO147" s="10"/>
      <c r="UP147" s="10"/>
      <c r="UQ147" s="10"/>
      <c r="UR147" s="10"/>
      <c r="US147" s="10"/>
      <c r="UT147" s="10"/>
      <c r="UU147" s="10"/>
      <c r="UV147" s="10"/>
      <c r="UW147" s="10"/>
      <c r="UX147" s="10"/>
      <c r="UY147" s="10"/>
      <c r="UZ147" s="10"/>
      <c r="VA147" s="10"/>
      <c r="VB147" s="10"/>
      <c r="VC147" s="10"/>
      <c r="VD147" s="10"/>
      <c r="VE147" s="10"/>
      <c r="VF147" s="10"/>
      <c r="VG147" s="10"/>
      <c r="VH147" s="10"/>
      <c r="VI147" s="10"/>
      <c r="VJ147" s="10"/>
      <c r="VK147" s="10"/>
      <c r="VL147" s="10"/>
      <c r="VM147" s="10"/>
      <c r="VN147" s="10"/>
      <c r="VO147" s="10"/>
      <c r="VP147" s="10"/>
      <c r="VQ147" s="10"/>
      <c r="VR147" s="10"/>
      <c r="VS147" s="10"/>
      <c r="VT147" s="10"/>
      <c r="VU147" s="10"/>
      <c r="VV147" s="10"/>
      <c r="VW147" s="10"/>
      <c r="VX147" s="10"/>
      <c r="VY147" s="10"/>
      <c r="VZ147" s="10"/>
      <c r="WA147" s="10"/>
      <c r="WB147" s="10"/>
      <c r="WC147" s="10"/>
      <c r="WD147" s="10"/>
      <c r="WE147" s="10"/>
      <c r="WF147" s="10"/>
      <c r="WG147" s="10"/>
      <c r="WH147" s="10"/>
      <c r="WI147" s="10"/>
      <c r="WJ147" s="10"/>
      <c r="WK147" s="10"/>
      <c r="WL147" s="10"/>
      <c r="WM147" s="10"/>
      <c r="WN147" s="10"/>
      <c r="WO147" s="10"/>
      <c r="WP147" s="10"/>
      <c r="WQ147" s="10"/>
      <c r="WR147" s="10"/>
      <c r="WS147" s="10"/>
      <c r="WT147" s="10"/>
      <c r="WU147" s="10"/>
      <c r="WV147" s="10"/>
      <c r="WW147" s="10"/>
      <c r="WX147" s="10"/>
      <c r="WY147" s="10"/>
      <c r="WZ147" s="10"/>
      <c r="XA147" s="10"/>
      <c r="XB147" s="10"/>
      <c r="XC147" s="10"/>
      <c r="XD147" s="10"/>
      <c r="XE147" s="10"/>
      <c r="XF147" s="10"/>
      <c r="XG147" s="10"/>
      <c r="XH147" s="10"/>
      <c r="XI147" s="10"/>
      <c r="XJ147" s="10"/>
      <c r="XK147" s="10"/>
      <c r="XL147" s="10"/>
      <c r="XM147" s="10"/>
      <c r="XN147" s="10"/>
      <c r="XO147" s="10"/>
      <c r="XP147" s="10"/>
      <c r="XQ147" s="10"/>
      <c r="XR147" s="10"/>
      <c r="XS147" s="10"/>
      <c r="XT147" s="10"/>
      <c r="XU147" s="10"/>
      <c r="XV147" s="10"/>
      <c r="XW147" s="10"/>
      <c r="XX147" s="10"/>
      <c r="XY147" s="10"/>
      <c r="XZ147" s="10"/>
      <c r="YA147" s="10"/>
      <c r="YB147" s="10"/>
      <c r="YC147" s="10"/>
      <c r="YD147" s="10"/>
      <c r="YE147" s="10"/>
      <c r="YF147" s="10"/>
      <c r="YG147" s="10"/>
      <c r="YH147" s="10"/>
      <c r="YI147" s="10"/>
      <c r="YJ147" s="10"/>
      <c r="YK147" s="10"/>
      <c r="YL147" s="10"/>
      <c r="YM147" s="10"/>
      <c r="YN147" s="10"/>
      <c r="YO147" s="10"/>
      <c r="YP147" s="10"/>
      <c r="YQ147" s="10"/>
      <c r="YR147" s="10"/>
      <c r="YS147" s="10"/>
      <c r="YT147" s="10"/>
      <c r="YU147" s="10"/>
      <c r="YV147" s="10"/>
      <c r="YW147" s="10"/>
      <c r="YX147" s="10"/>
      <c r="YY147" s="10"/>
      <c r="YZ147" s="10"/>
      <c r="ZA147" s="10"/>
      <c r="ZB147" s="10"/>
      <c r="ZC147" s="10"/>
      <c r="ZD147" s="10"/>
      <c r="ZE147" s="10"/>
      <c r="ZF147" s="10"/>
      <c r="ZG147" s="10"/>
      <c r="ZH147" s="10"/>
      <c r="ZI147" s="10"/>
      <c r="ZJ147" s="10"/>
      <c r="ZK147" s="10"/>
      <c r="ZL147" s="10"/>
      <c r="ZM147" s="10"/>
      <c r="ZN147" s="10"/>
      <c r="ZO147" s="10"/>
      <c r="ZP147" s="10"/>
      <c r="ZQ147" s="10"/>
      <c r="ZR147" s="10"/>
      <c r="ZS147" s="10"/>
      <c r="ZT147" s="10"/>
      <c r="ZU147" s="10"/>
      <c r="ZV147" s="10"/>
      <c r="ZW147" s="10"/>
      <c r="ZX147" s="10"/>
      <c r="ZY147" s="10"/>
      <c r="ZZ147" s="10"/>
      <c r="AAA147" s="10"/>
      <c r="AAB147" s="10"/>
      <c r="AAC147" s="10"/>
      <c r="AAD147" s="10"/>
      <c r="AAE147" s="10"/>
      <c r="AAF147" s="10"/>
      <c r="AAG147" s="10"/>
      <c r="AAH147" s="10"/>
      <c r="AAI147" s="10"/>
      <c r="AAJ147" s="10"/>
      <c r="AAK147" s="10"/>
      <c r="AAL147" s="10"/>
      <c r="AAM147" s="10"/>
      <c r="AAN147" s="10"/>
      <c r="AAO147" s="10"/>
      <c r="AAP147" s="10"/>
      <c r="AAQ147" s="10"/>
      <c r="AAR147" s="10"/>
      <c r="AAS147" s="10"/>
      <c r="AAT147" s="10"/>
      <c r="AAU147" s="10"/>
      <c r="AAV147" s="10"/>
      <c r="AAW147" s="10"/>
      <c r="AAX147" s="10"/>
      <c r="AAY147" s="10"/>
      <c r="AAZ147" s="10"/>
      <c r="ABA147" s="10"/>
      <c r="ABB147" s="10"/>
      <c r="ABC147" s="10"/>
      <c r="ABD147" s="10"/>
      <c r="ABE147" s="10"/>
      <c r="ABF147" s="10"/>
      <c r="ABG147" s="10"/>
      <c r="ABH147" s="10"/>
      <c r="ABI147" s="10"/>
      <c r="ABJ147" s="10"/>
      <c r="ABK147" s="10"/>
      <c r="ABL147" s="10"/>
      <c r="ABM147" s="10"/>
      <c r="ABN147" s="10"/>
      <c r="ABO147" s="10"/>
      <c r="ABP147" s="10"/>
      <c r="ABQ147" s="10"/>
      <c r="ABR147" s="10"/>
      <c r="ABS147" s="10"/>
      <c r="ABT147" s="10"/>
      <c r="ABU147" s="10"/>
      <c r="ABV147" s="10"/>
      <c r="ABW147" s="10"/>
      <c r="ABX147" s="10"/>
      <c r="ABY147" s="10"/>
      <c r="ABZ147" s="10"/>
      <c r="ACA147" s="10"/>
      <c r="ACB147" s="10"/>
      <c r="ACC147" s="10"/>
      <c r="ACD147" s="10"/>
      <c r="ACE147" s="10"/>
      <c r="ACF147" s="10"/>
      <c r="ACG147" s="10"/>
      <c r="ACH147" s="10"/>
      <c r="ACI147" s="10"/>
      <c r="ACJ147" s="10"/>
      <c r="ACK147" s="10"/>
      <c r="ACL147" s="10"/>
      <c r="ACM147" s="10"/>
      <c r="ACN147" s="10"/>
      <c r="ACO147" s="10"/>
      <c r="ACP147" s="10"/>
      <c r="ACQ147" s="10"/>
      <c r="ACR147" s="10"/>
      <c r="ACS147" s="10"/>
      <c r="ACT147" s="10"/>
      <c r="ACU147" s="10"/>
      <c r="ACV147" s="10"/>
      <c r="ACW147" s="10"/>
      <c r="ACX147" s="10"/>
      <c r="ACY147" s="10"/>
      <c r="ACZ147" s="10"/>
      <c r="ADA147" s="10"/>
      <c r="ADB147" s="10"/>
      <c r="ADC147" s="10"/>
      <c r="ADD147" s="10"/>
      <c r="ADE147" s="10"/>
      <c r="ADF147" s="10"/>
      <c r="ADG147" s="10"/>
      <c r="ADH147" s="10"/>
      <c r="ADI147" s="10"/>
      <c r="ADJ147" s="10"/>
      <c r="ADK147" s="10"/>
      <c r="ADL147" s="10"/>
      <c r="ADM147" s="10"/>
      <c r="ADN147" s="10"/>
      <c r="ADO147" s="10"/>
      <c r="ADP147" s="10"/>
      <c r="ADQ147" s="10"/>
      <c r="ADR147" s="10"/>
      <c r="ADS147" s="10"/>
      <c r="ADT147" s="10"/>
      <c r="ADU147" s="10"/>
      <c r="ADV147" s="10"/>
      <c r="ADW147" s="10"/>
      <c r="ADX147" s="10"/>
      <c r="ADY147" s="10"/>
      <c r="ADZ147" s="10"/>
      <c r="AEA147" s="10"/>
      <c r="AEB147" s="10"/>
      <c r="AEC147" s="10"/>
      <c r="AED147" s="10"/>
    </row>
    <row r="148" spans="1:810" s="88" customFormat="1" x14ac:dyDescent="0.3">
      <c r="A148" s="49"/>
      <c r="B148" s="51">
        <v>3</v>
      </c>
      <c r="C148" s="78" t="s">
        <v>436</v>
      </c>
      <c r="D148" s="87" t="s">
        <v>63</v>
      </c>
      <c r="E148" s="79" t="s">
        <v>192</v>
      </c>
      <c r="F148" s="79" t="s">
        <v>101</v>
      </c>
      <c r="G148" s="79">
        <v>5</v>
      </c>
      <c r="H148" s="80">
        <v>120000</v>
      </c>
      <c r="I148" s="79">
        <v>1</v>
      </c>
      <c r="J148" s="79" t="s">
        <v>32</v>
      </c>
      <c r="K148" s="79" t="s">
        <v>106</v>
      </c>
      <c r="L148" s="105">
        <v>91</v>
      </c>
      <c r="M148" s="82">
        <v>1985</v>
      </c>
      <c r="N148" s="104">
        <v>1985</v>
      </c>
      <c r="O148" s="80">
        <v>25000</v>
      </c>
      <c r="P148" s="84">
        <v>1.5</v>
      </c>
      <c r="Q148" s="84"/>
      <c r="R148" s="85" t="s">
        <v>387</v>
      </c>
      <c r="S148" s="86"/>
      <c r="T148" s="45"/>
      <c r="U148" s="46" t="str">
        <f t="shared" si="2"/>
        <v>Au</v>
      </c>
      <c r="V148" s="45"/>
      <c r="W148" s="45"/>
      <c r="X148" s="45"/>
      <c r="Y148" s="45"/>
      <c r="Z148" s="45"/>
      <c r="AA148" s="45"/>
      <c r="AB148" s="45"/>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c r="IZ148" s="10"/>
      <c r="JA148" s="10"/>
      <c r="JB148" s="10"/>
      <c r="JC148" s="10"/>
      <c r="JD148" s="10"/>
      <c r="JE148" s="10"/>
      <c r="JF148" s="10"/>
      <c r="JG148" s="10"/>
      <c r="JH148" s="10"/>
      <c r="JI148" s="10"/>
      <c r="JJ148" s="10"/>
      <c r="JK148" s="10"/>
      <c r="JL148" s="10"/>
      <c r="JM148" s="10"/>
      <c r="JN148" s="10"/>
      <c r="JO148" s="10"/>
      <c r="JP148" s="10"/>
      <c r="JQ148" s="10"/>
      <c r="JR148" s="10"/>
      <c r="JS148" s="10"/>
      <c r="JT148" s="10"/>
      <c r="JU148" s="10"/>
      <c r="JV148" s="10"/>
      <c r="JW148" s="10"/>
      <c r="JX148" s="10"/>
      <c r="JY148" s="10"/>
      <c r="JZ148" s="10"/>
      <c r="KA148" s="10"/>
      <c r="KB148" s="10"/>
      <c r="KC148" s="10"/>
      <c r="KD148" s="10"/>
      <c r="KE148" s="10"/>
      <c r="KF148" s="10"/>
      <c r="KG148" s="10"/>
      <c r="KH148" s="10"/>
      <c r="KI148" s="10"/>
      <c r="KJ148" s="10"/>
      <c r="KK148" s="10"/>
      <c r="KL148" s="10"/>
      <c r="KM148" s="10"/>
      <c r="KN148" s="10"/>
      <c r="KO148" s="10"/>
      <c r="KP148" s="10"/>
      <c r="KQ148" s="10"/>
      <c r="KR148" s="10"/>
      <c r="KS148" s="10"/>
      <c r="KT148" s="10"/>
      <c r="KU148" s="10"/>
      <c r="KV148" s="10"/>
      <c r="KW148" s="10"/>
      <c r="KX148" s="10"/>
      <c r="KY148" s="10"/>
      <c r="KZ148" s="10"/>
      <c r="LA148" s="10"/>
      <c r="LB148" s="10"/>
      <c r="LC148" s="10"/>
      <c r="LD148" s="10"/>
      <c r="LE148" s="10"/>
      <c r="LF148" s="10"/>
      <c r="LG148" s="10"/>
      <c r="LH148" s="10"/>
      <c r="LI148" s="10"/>
      <c r="LJ148" s="10"/>
      <c r="LK148" s="10"/>
      <c r="LL148" s="10"/>
      <c r="LM148" s="10"/>
      <c r="LN148" s="10"/>
      <c r="LO148" s="10"/>
      <c r="LP148" s="10"/>
      <c r="LQ148" s="10"/>
      <c r="LR148" s="10"/>
      <c r="LS148" s="10"/>
      <c r="LT148" s="10"/>
      <c r="LU148" s="10"/>
      <c r="LV148" s="10"/>
      <c r="LW148" s="10"/>
      <c r="LX148" s="10"/>
      <c r="LY148" s="10"/>
      <c r="LZ148" s="10"/>
      <c r="MA148" s="10"/>
      <c r="MB148" s="10"/>
      <c r="MC148" s="10"/>
      <c r="MD148" s="10"/>
      <c r="ME148" s="10"/>
      <c r="MF148" s="10"/>
      <c r="MG148" s="10"/>
      <c r="MH148" s="10"/>
      <c r="MI148" s="10"/>
      <c r="MJ148" s="10"/>
      <c r="MK148" s="10"/>
      <c r="ML148" s="10"/>
      <c r="MM148" s="10"/>
      <c r="MN148" s="10"/>
      <c r="MO148" s="10"/>
      <c r="MP148" s="10"/>
      <c r="MQ148" s="10"/>
      <c r="MR148" s="10"/>
      <c r="MS148" s="10"/>
      <c r="MT148" s="10"/>
      <c r="MU148" s="10"/>
      <c r="MV148" s="10"/>
      <c r="MW148" s="10"/>
      <c r="MX148" s="10"/>
      <c r="MY148" s="10"/>
      <c r="MZ148" s="10"/>
      <c r="NA148" s="10"/>
      <c r="NB148" s="10"/>
      <c r="NC148" s="10"/>
      <c r="ND148" s="10"/>
      <c r="NE148" s="10"/>
      <c r="NF148" s="10"/>
      <c r="NG148" s="10"/>
      <c r="NH148" s="10"/>
      <c r="NI148" s="10"/>
      <c r="NJ148" s="10"/>
      <c r="NK148" s="10"/>
      <c r="NL148" s="10"/>
      <c r="NM148" s="10"/>
      <c r="NN148" s="10"/>
      <c r="NO148" s="10"/>
      <c r="NP148" s="10"/>
      <c r="NQ148" s="10"/>
      <c r="NR148" s="10"/>
      <c r="NS148" s="10"/>
      <c r="NT148" s="10"/>
      <c r="NU148" s="10"/>
      <c r="NV148" s="10"/>
      <c r="NW148" s="10"/>
      <c r="NX148" s="10"/>
      <c r="NY148" s="10"/>
      <c r="NZ148" s="10"/>
      <c r="OA148" s="10"/>
      <c r="OB148" s="10"/>
      <c r="OC148" s="10"/>
      <c r="OD148" s="10"/>
      <c r="OE148" s="10"/>
      <c r="OF148" s="10"/>
      <c r="OG148" s="10"/>
      <c r="OH148" s="10"/>
      <c r="OI148" s="10"/>
      <c r="OJ148" s="10"/>
      <c r="OK148" s="10"/>
      <c r="OL148" s="10"/>
      <c r="OM148" s="10"/>
      <c r="ON148" s="10"/>
      <c r="OO148" s="10"/>
      <c r="OP148" s="10"/>
      <c r="OQ148" s="10"/>
      <c r="OR148" s="10"/>
      <c r="OS148" s="10"/>
      <c r="OT148" s="10"/>
      <c r="OU148" s="10"/>
      <c r="OV148" s="10"/>
      <c r="OW148" s="10"/>
      <c r="OX148" s="10"/>
      <c r="OY148" s="10"/>
      <c r="OZ148" s="10"/>
      <c r="PA148" s="10"/>
      <c r="PB148" s="10"/>
      <c r="PC148" s="10"/>
      <c r="PD148" s="10"/>
      <c r="PE148" s="10"/>
      <c r="PF148" s="10"/>
      <c r="PG148" s="10"/>
      <c r="PH148" s="10"/>
      <c r="PI148" s="10"/>
      <c r="PJ148" s="10"/>
      <c r="PK148" s="10"/>
      <c r="PL148" s="10"/>
      <c r="PM148" s="10"/>
      <c r="PN148" s="10"/>
      <c r="PO148" s="10"/>
      <c r="PP148" s="10"/>
      <c r="PQ148" s="10"/>
      <c r="PR148" s="10"/>
      <c r="PS148" s="10"/>
      <c r="PT148" s="10"/>
      <c r="PU148" s="10"/>
      <c r="PV148" s="10"/>
      <c r="PW148" s="10"/>
      <c r="PX148" s="10"/>
      <c r="PY148" s="10"/>
      <c r="PZ148" s="10"/>
      <c r="QA148" s="10"/>
      <c r="QB148" s="10"/>
      <c r="QC148" s="10"/>
      <c r="QD148" s="10"/>
      <c r="QE148" s="10"/>
      <c r="QF148" s="10"/>
      <c r="QG148" s="10"/>
      <c r="QH148" s="10"/>
      <c r="QI148" s="10"/>
      <c r="QJ148" s="10"/>
      <c r="QK148" s="10"/>
      <c r="QL148" s="10"/>
      <c r="QM148" s="10"/>
      <c r="QN148" s="10"/>
      <c r="QO148" s="10"/>
      <c r="QP148" s="10"/>
      <c r="QQ148" s="10"/>
      <c r="QR148" s="10"/>
      <c r="QS148" s="10"/>
      <c r="QT148" s="10"/>
      <c r="QU148" s="10"/>
      <c r="QV148" s="10"/>
      <c r="QW148" s="10"/>
      <c r="QX148" s="10"/>
      <c r="QY148" s="10"/>
      <c r="QZ148" s="10"/>
      <c r="RA148" s="10"/>
      <c r="RB148" s="10"/>
      <c r="RC148" s="10"/>
      <c r="RD148" s="10"/>
      <c r="RE148" s="10"/>
      <c r="RF148" s="10"/>
      <c r="RG148" s="10"/>
      <c r="RH148" s="10"/>
      <c r="RI148" s="10"/>
      <c r="RJ148" s="10"/>
      <c r="RK148" s="10"/>
      <c r="RL148" s="10"/>
      <c r="RM148" s="10"/>
      <c r="RN148" s="10"/>
      <c r="RO148" s="10"/>
      <c r="RP148" s="10"/>
      <c r="RQ148" s="10"/>
      <c r="RR148" s="10"/>
      <c r="RS148" s="10"/>
      <c r="RT148" s="10"/>
      <c r="RU148" s="10"/>
      <c r="RV148" s="10"/>
      <c r="RW148" s="10"/>
      <c r="RX148" s="10"/>
      <c r="RY148" s="10"/>
      <c r="RZ148" s="10"/>
      <c r="SA148" s="10"/>
      <c r="SB148" s="10"/>
      <c r="SC148" s="10"/>
      <c r="SD148" s="10"/>
      <c r="SE148" s="10"/>
      <c r="SF148" s="10"/>
      <c r="SG148" s="10"/>
      <c r="SH148" s="10"/>
      <c r="SI148" s="10"/>
      <c r="SJ148" s="10"/>
      <c r="SK148" s="10"/>
      <c r="SL148" s="10"/>
      <c r="SM148" s="10"/>
      <c r="SN148" s="10"/>
      <c r="SO148" s="10"/>
      <c r="SP148" s="10"/>
      <c r="SQ148" s="10"/>
      <c r="SR148" s="10"/>
      <c r="SS148" s="10"/>
      <c r="ST148" s="10"/>
      <c r="SU148" s="10"/>
      <c r="SV148" s="10"/>
      <c r="SW148" s="10"/>
      <c r="SX148" s="10"/>
      <c r="SY148" s="10"/>
      <c r="SZ148" s="10"/>
      <c r="TA148" s="10"/>
      <c r="TB148" s="10"/>
      <c r="TC148" s="10"/>
      <c r="TD148" s="10"/>
      <c r="TE148" s="10"/>
      <c r="TF148" s="10"/>
      <c r="TG148" s="10"/>
      <c r="TH148" s="10"/>
      <c r="TI148" s="10"/>
      <c r="TJ148" s="10"/>
      <c r="TK148" s="10"/>
      <c r="TL148" s="10"/>
      <c r="TM148" s="10"/>
      <c r="TN148" s="10"/>
      <c r="TO148" s="10"/>
      <c r="TP148" s="10"/>
      <c r="TQ148" s="10"/>
      <c r="TR148" s="10"/>
      <c r="TS148" s="10"/>
      <c r="TT148" s="10"/>
      <c r="TU148" s="10"/>
      <c r="TV148" s="10"/>
      <c r="TW148" s="10"/>
      <c r="TX148" s="10"/>
      <c r="TY148" s="10"/>
      <c r="TZ148" s="10"/>
      <c r="UA148" s="10"/>
      <c r="UB148" s="10"/>
      <c r="UC148" s="10"/>
      <c r="UD148" s="10"/>
      <c r="UE148" s="10"/>
      <c r="UF148" s="10"/>
      <c r="UG148" s="10"/>
      <c r="UH148" s="10"/>
      <c r="UI148" s="10"/>
      <c r="UJ148" s="10"/>
      <c r="UK148" s="10"/>
      <c r="UL148" s="10"/>
      <c r="UM148" s="10"/>
      <c r="UN148" s="10"/>
      <c r="UO148" s="10"/>
      <c r="UP148" s="10"/>
      <c r="UQ148" s="10"/>
      <c r="UR148" s="10"/>
      <c r="US148" s="10"/>
      <c r="UT148" s="10"/>
      <c r="UU148" s="10"/>
      <c r="UV148" s="10"/>
      <c r="UW148" s="10"/>
      <c r="UX148" s="10"/>
      <c r="UY148" s="10"/>
      <c r="UZ148" s="10"/>
      <c r="VA148" s="10"/>
      <c r="VB148" s="10"/>
      <c r="VC148" s="10"/>
      <c r="VD148" s="10"/>
      <c r="VE148" s="10"/>
      <c r="VF148" s="10"/>
      <c r="VG148" s="10"/>
      <c r="VH148" s="10"/>
      <c r="VI148" s="10"/>
      <c r="VJ148" s="10"/>
      <c r="VK148" s="10"/>
      <c r="VL148" s="10"/>
      <c r="VM148" s="10"/>
      <c r="VN148" s="10"/>
      <c r="VO148" s="10"/>
      <c r="VP148" s="10"/>
      <c r="VQ148" s="10"/>
      <c r="VR148" s="10"/>
      <c r="VS148" s="10"/>
      <c r="VT148" s="10"/>
      <c r="VU148" s="10"/>
      <c r="VV148" s="10"/>
      <c r="VW148" s="10"/>
      <c r="VX148" s="10"/>
      <c r="VY148" s="10"/>
      <c r="VZ148" s="10"/>
      <c r="WA148" s="10"/>
      <c r="WB148" s="10"/>
      <c r="WC148" s="10"/>
      <c r="WD148" s="10"/>
      <c r="WE148" s="10"/>
      <c r="WF148" s="10"/>
      <c r="WG148" s="10"/>
      <c r="WH148" s="10"/>
      <c r="WI148" s="10"/>
      <c r="WJ148" s="10"/>
      <c r="WK148" s="10"/>
      <c r="WL148" s="10"/>
      <c r="WM148" s="10"/>
      <c r="WN148" s="10"/>
      <c r="WO148" s="10"/>
      <c r="WP148" s="10"/>
      <c r="WQ148" s="10"/>
      <c r="WR148" s="10"/>
      <c r="WS148" s="10"/>
      <c r="WT148" s="10"/>
      <c r="WU148" s="10"/>
      <c r="WV148" s="10"/>
      <c r="WW148" s="10"/>
      <c r="WX148" s="10"/>
      <c r="WY148" s="10"/>
      <c r="WZ148" s="10"/>
      <c r="XA148" s="10"/>
      <c r="XB148" s="10"/>
      <c r="XC148" s="10"/>
      <c r="XD148" s="10"/>
      <c r="XE148" s="10"/>
      <c r="XF148" s="10"/>
      <c r="XG148" s="10"/>
      <c r="XH148" s="10"/>
      <c r="XI148" s="10"/>
      <c r="XJ148" s="10"/>
      <c r="XK148" s="10"/>
      <c r="XL148" s="10"/>
      <c r="XM148" s="10"/>
      <c r="XN148" s="10"/>
      <c r="XO148" s="10"/>
      <c r="XP148" s="10"/>
      <c r="XQ148" s="10"/>
      <c r="XR148" s="10"/>
      <c r="XS148" s="10"/>
      <c r="XT148" s="10"/>
      <c r="XU148" s="10"/>
      <c r="XV148" s="10"/>
      <c r="XW148" s="10"/>
      <c r="XX148" s="10"/>
      <c r="XY148" s="10"/>
      <c r="XZ148" s="10"/>
      <c r="YA148" s="10"/>
      <c r="YB148" s="10"/>
      <c r="YC148" s="10"/>
      <c r="YD148" s="10"/>
      <c r="YE148" s="10"/>
      <c r="YF148" s="10"/>
      <c r="YG148" s="10"/>
      <c r="YH148" s="10"/>
      <c r="YI148" s="10"/>
      <c r="YJ148" s="10"/>
      <c r="YK148" s="10"/>
      <c r="YL148" s="10"/>
      <c r="YM148" s="10"/>
      <c r="YN148" s="10"/>
      <c r="YO148" s="10"/>
      <c r="YP148" s="10"/>
      <c r="YQ148" s="10"/>
      <c r="YR148" s="10"/>
      <c r="YS148" s="10"/>
      <c r="YT148" s="10"/>
      <c r="YU148" s="10"/>
      <c r="YV148" s="10"/>
      <c r="YW148" s="10"/>
      <c r="YX148" s="10"/>
      <c r="YY148" s="10"/>
      <c r="YZ148" s="10"/>
      <c r="ZA148" s="10"/>
      <c r="ZB148" s="10"/>
      <c r="ZC148" s="10"/>
      <c r="ZD148" s="10"/>
      <c r="ZE148" s="10"/>
      <c r="ZF148" s="10"/>
      <c r="ZG148" s="10"/>
      <c r="ZH148" s="10"/>
      <c r="ZI148" s="10"/>
      <c r="ZJ148" s="10"/>
      <c r="ZK148" s="10"/>
      <c r="ZL148" s="10"/>
      <c r="ZM148" s="10"/>
      <c r="ZN148" s="10"/>
      <c r="ZO148" s="10"/>
      <c r="ZP148" s="10"/>
      <c r="ZQ148" s="10"/>
      <c r="ZR148" s="10"/>
      <c r="ZS148" s="10"/>
      <c r="ZT148" s="10"/>
      <c r="ZU148" s="10"/>
      <c r="ZV148" s="10"/>
      <c r="ZW148" s="10"/>
      <c r="ZX148" s="10"/>
      <c r="ZY148" s="10"/>
      <c r="ZZ148" s="10"/>
      <c r="AAA148" s="10"/>
      <c r="AAB148" s="10"/>
      <c r="AAC148" s="10"/>
      <c r="AAD148" s="10"/>
      <c r="AAE148" s="10"/>
      <c r="AAF148" s="10"/>
      <c r="AAG148" s="10"/>
      <c r="AAH148" s="10"/>
      <c r="AAI148" s="10"/>
      <c r="AAJ148" s="10"/>
      <c r="AAK148" s="10"/>
      <c r="AAL148" s="10"/>
      <c r="AAM148" s="10"/>
      <c r="AAN148" s="10"/>
      <c r="AAO148" s="10"/>
      <c r="AAP148" s="10"/>
      <c r="AAQ148" s="10"/>
      <c r="AAR148" s="10"/>
      <c r="AAS148" s="10"/>
      <c r="AAT148" s="10"/>
      <c r="AAU148" s="10"/>
      <c r="AAV148" s="10"/>
      <c r="AAW148" s="10"/>
      <c r="AAX148" s="10"/>
      <c r="AAY148" s="10"/>
      <c r="AAZ148" s="10"/>
      <c r="ABA148" s="10"/>
      <c r="ABB148" s="10"/>
      <c r="ABC148" s="10"/>
      <c r="ABD148" s="10"/>
      <c r="ABE148" s="10"/>
      <c r="ABF148" s="10"/>
      <c r="ABG148" s="10"/>
      <c r="ABH148" s="10"/>
      <c r="ABI148" s="10"/>
      <c r="ABJ148" s="10"/>
      <c r="ABK148" s="10"/>
      <c r="ABL148" s="10"/>
      <c r="ABM148" s="10"/>
      <c r="ABN148" s="10"/>
      <c r="ABO148" s="10"/>
      <c r="ABP148" s="10"/>
      <c r="ABQ148" s="10"/>
      <c r="ABR148" s="10"/>
      <c r="ABS148" s="10"/>
      <c r="ABT148" s="10"/>
      <c r="ABU148" s="10"/>
      <c r="ABV148" s="10"/>
      <c r="ABW148" s="10"/>
      <c r="ABX148" s="10"/>
      <c r="ABY148" s="10"/>
      <c r="ABZ148" s="10"/>
      <c r="ACA148" s="10"/>
      <c r="ACB148" s="10"/>
      <c r="ACC148" s="10"/>
      <c r="ACD148" s="10"/>
      <c r="ACE148" s="10"/>
      <c r="ACF148" s="10"/>
      <c r="ACG148" s="10"/>
      <c r="ACH148" s="10"/>
      <c r="ACI148" s="10"/>
      <c r="ACJ148" s="10"/>
      <c r="ACK148" s="10"/>
      <c r="ACL148" s="10"/>
      <c r="ACM148" s="10"/>
      <c r="ACN148" s="10"/>
      <c r="ACO148" s="10"/>
      <c r="ACP148" s="10"/>
      <c r="ACQ148" s="10"/>
      <c r="ACR148" s="10"/>
      <c r="ACS148" s="10"/>
      <c r="ACT148" s="10"/>
      <c r="ACU148" s="10"/>
      <c r="ACV148" s="10"/>
      <c r="ACW148" s="10"/>
      <c r="ACX148" s="10"/>
      <c r="ACY148" s="10"/>
      <c r="ACZ148" s="10"/>
      <c r="ADA148" s="10"/>
      <c r="ADB148" s="10"/>
      <c r="ADC148" s="10"/>
      <c r="ADD148" s="10"/>
      <c r="ADE148" s="10"/>
      <c r="ADF148" s="10"/>
      <c r="ADG148" s="10"/>
      <c r="ADH148" s="10"/>
      <c r="ADI148" s="10"/>
      <c r="ADJ148" s="10"/>
      <c r="ADK148" s="10"/>
      <c r="ADL148" s="10"/>
      <c r="ADM148" s="10"/>
      <c r="ADN148" s="10"/>
      <c r="ADO148" s="10"/>
      <c r="ADP148" s="10"/>
      <c r="ADQ148" s="10"/>
      <c r="ADR148" s="10"/>
      <c r="ADS148" s="10"/>
      <c r="ADT148" s="10"/>
      <c r="ADU148" s="10"/>
      <c r="ADV148" s="10"/>
      <c r="ADW148" s="10"/>
      <c r="ADX148" s="10"/>
      <c r="ADY148" s="10"/>
      <c r="ADZ148" s="10"/>
      <c r="AEA148" s="10"/>
      <c r="AEB148" s="10"/>
      <c r="AEC148" s="10"/>
      <c r="AED148" s="10"/>
    </row>
    <row r="149" spans="1:810" s="88" customFormat="1" x14ac:dyDescent="0.3">
      <c r="A149" s="51"/>
      <c r="B149" s="51">
        <v>5</v>
      </c>
      <c r="C149" s="78" t="s">
        <v>437</v>
      </c>
      <c r="D149" s="87" t="s">
        <v>84</v>
      </c>
      <c r="E149" s="79"/>
      <c r="F149" s="79"/>
      <c r="G149" s="79"/>
      <c r="H149" s="80"/>
      <c r="I149" s="79">
        <v>3</v>
      </c>
      <c r="J149" s="79" t="s">
        <v>49</v>
      </c>
      <c r="K149" s="79" t="s">
        <v>49</v>
      </c>
      <c r="L149" s="105"/>
      <c r="M149" s="82">
        <v>1985</v>
      </c>
      <c r="N149" s="104">
        <v>1985</v>
      </c>
      <c r="O149" s="80">
        <v>2500000</v>
      </c>
      <c r="P149" s="84">
        <v>2.5</v>
      </c>
      <c r="Q149" s="84"/>
      <c r="R149" s="85" t="s">
        <v>438</v>
      </c>
      <c r="S149" s="86" t="s">
        <v>439</v>
      </c>
      <c r="T149" s="115" t="s">
        <v>166</v>
      </c>
      <c r="U149" s="46" t="str">
        <f t="shared" si="2"/>
        <v>Coal</v>
      </c>
      <c r="V149" s="45"/>
      <c r="W149" s="45"/>
      <c r="X149" s="45"/>
      <c r="Y149" s="45"/>
      <c r="Z149" s="45"/>
      <c r="AA149" s="45"/>
      <c r="AB149" s="45"/>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c r="IZ149" s="10"/>
      <c r="JA149" s="10"/>
      <c r="JB149" s="10"/>
      <c r="JC149" s="10"/>
      <c r="JD149" s="10"/>
      <c r="JE149" s="10"/>
      <c r="JF149" s="10"/>
      <c r="JG149" s="10"/>
      <c r="JH149" s="10"/>
      <c r="JI149" s="10"/>
      <c r="JJ149" s="10"/>
      <c r="JK149" s="10"/>
      <c r="JL149" s="10"/>
      <c r="JM149" s="10"/>
      <c r="JN149" s="10"/>
      <c r="JO149" s="10"/>
      <c r="JP149" s="10"/>
      <c r="JQ149" s="10"/>
      <c r="JR149" s="10"/>
      <c r="JS149" s="10"/>
      <c r="JT149" s="10"/>
      <c r="JU149" s="10"/>
      <c r="JV149" s="10"/>
      <c r="JW149" s="10"/>
      <c r="JX149" s="10"/>
      <c r="JY149" s="10"/>
      <c r="JZ149" s="10"/>
      <c r="KA149" s="10"/>
      <c r="KB149" s="10"/>
      <c r="KC149" s="10"/>
      <c r="KD149" s="10"/>
      <c r="KE149" s="10"/>
      <c r="KF149" s="10"/>
      <c r="KG149" s="10"/>
      <c r="KH149" s="10"/>
      <c r="KI149" s="10"/>
      <c r="KJ149" s="10"/>
      <c r="KK149" s="10"/>
      <c r="KL149" s="10"/>
      <c r="KM149" s="10"/>
      <c r="KN149" s="10"/>
      <c r="KO149" s="10"/>
      <c r="KP149" s="10"/>
      <c r="KQ149" s="10"/>
      <c r="KR149" s="10"/>
      <c r="KS149" s="10"/>
      <c r="KT149" s="10"/>
      <c r="KU149" s="10"/>
      <c r="KV149" s="10"/>
      <c r="KW149" s="10"/>
      <c r="KX149" s="10"/>
      <c r="KY149" s="10"/>
      <c r="KZ149" s="10"/>
      <c r="LA149" s="10"/>
      <c r="LB149" s="10"/>
      <c r="LC149" s="10"/>
      <c r="LD149" s="10"/>
      <c r="LE149" s="10"/>
      <c r="LF149" s="10"/>
      <c r="LG149" s="10"/>
      <c r="LH149" s="10"/>
      <c r="LI149" s="10"/>
      <c r="LJ149" s="10"/>
      <c r="LK149" s="10"/>
      <c r="LL149" s="10"/>
      <c r="LM149" s="10"/>
      <c r="LN149" s="10"/>
      <c r="LO149" s="10"/>
      <c r="LP149" s="10"/>
      <c r="LQ149" s="10"/>
      <c r="LR149" s="10"/>
      <c r="LS149" s="10"/>
      <c r="LT149" s="10"/>
      <c r="LU149" s="10"/>
      <c r="LV149" s="10"/>
      <c r="LW149" s="10"/>
      <c r="LX149" s="10"/>
      <c r="LY149" s="10"/>
      <c r="LZ149" s="10"/>
      <c r="MA149" s="10"/>
      <c r="MB149" s="10"/>
      <c r="MC149" s="10"/>
      <c r="MD149" s="10"/>
      <c r="ME149" s="10"/>
      <c r="MF149" s="10"/>
      <c r="MG149" s="10"/>
      <c r="MH149" s="10"/>
      <c r="MI149" s="10"/>
      <c r="MJ149" s="10"/>
      <c r="MK149" s="10"/>
      <c r="ML149" s="10"/>
      <c r="MM149" s="10"/>
      <c r="MN149" s="10"/>
      <c r="MO149" s="10"/>
      <c r="MP149" s="10"/>
      <c r="MQ149" s="10"/>
      <c r="MR149" s="10"/>
      <c r="MS149" s="10"/>
      <c r="MT149" s="10"/>
      <c r="MU149" s="10"/>
      <c r="MV149" s="10"/>
      <c r="MW149" s="10"/>
      <c r="MX149" s="10"/>
      <c r="MY149" s="10"/>
      <c r="MZ149" s="10"/>
      <c r="NA149" s="10"/>
      <c r="NB149" s="10"/>
      <c r="NC149" s="10"/>
      <c r="ND149" s="10"/>
      <c r="NE149" s="10"/>
      <c r="NF149" s="10"/>
      <c r="NG149" s="10"/>
      <c r="NH149" s="10"/>
      <c r="NI149" s="10"/>
      <c r="NJ149" s="10"/>
      <c r="NK149" s="10"/>
      <c r="NL149" s="10"/>
      <c r="NM149" s="10"/>
      <c r="NN149" s="10"/>
      <c r="NO149" s="10"/>
      <c r="NP149" s="10"/>
      <c r="NQ149" s="10"/>
      <c r="NR149" s="10"/>
      <c r="NS149" s="10"/>
      <c r="NT149" s="10"/>
      <c r="NU149" s="10"/>
      <c r="NV149" s="10"/>
      <c r="NW149" s="10"/>
      <c r="NX149" s="10"/>
      <c r="NY149" s="10"/>
      <c r="NZ149" s="10"/>
      <c r="OA149" s="10"/>
      <c r="OB149" s="10"/>
      <c r="OC149" s="10"/>
      <c r="OD149" s="10"/>
      <c r="OE149" s="10"/>
      <c r="OF149" s="10"/>
      <c r="OG149" s="10"/>
      <c r="OH149" s="10"/>
      <c r="OI149" s="10"/>
      <c r="OJ149" s="10"/>
      <c r="OK149" s="10"/>
      <c r="OL149" s="10"/>
      <c r="OM149" s="10"/>
      <c r="ON149" s="10"/>
      <c r="OO149" s="10"/>
      <c r="OP149" s="10"/>
      <c r="OQ149" s="10"/>
      <c r="OR149" s="10"/>
      <c r="OS149" s="10"/>
      <c r="OT149" s="10"/>
      <c r="OU149" s="10"/>
      <c r="OV149" s="10"/>
      <c r="OW149" s="10"/>
      <c r="OX149" s="10"/>
      <c r="OY149" s="10"/>
      <c r="OZ149" s="10"/>
      <c r="PA149" s="10"/>
      <c r="PB149" s="10"/>
      <c r="PC149" s="10"/>
      <c r="PD149" s="10"/>
      <c r="PE149" s="10"/>
      <c r="PF149" s="10"/>
      <c r="PG149" s="10"/>
      <c r="PH149" s="10"/>
      <c r="PI149" s="10"/>
      <c r="PJ149" s="10"/>
      <c r="PK149" s="10"/>
      <c r="PL149" s="10"/>
      <c r="PM149" s="10"/>
      <c r="PN149" s="10"/>
      <c r="PO149" s="10"/>
      <c r="PP149" s="10"/>
      <c r="PQ149" s="10"/>
      <c r="PR149" s="10"/>
      <c r="PS149" s="10"/>
      <c r="PT149" s="10"/>
      <c r="PU149" s="10"/>
      <c r="PV149" s="10"/>
      <c r="PW149" s="10"/>
      <c r="PX149" s="10"/>
      <c r="PY149" s="10"/>
      <c r="PZ149" s="10"/>
      <c r="QA149" s="10"/>
      <c r="QB149" s="10"/>
      <c r="QC149" s="10"/>
      <c r="QD149" s="10"/>
      <c r="QE149" s="10"/>
      <c r="QF149" s="10"/>
      <c r="QG149" s="10"/>
      <c r="QH149" s="10"/>
      <c r="QI149" s="10"/>
      <c r="QJ149" s="10"/>
      <c r="QK149" s="10"/>
      <c r="QL149" s="10"/>
      <c r="QM149" s="10"/>
      <c r="QN149" s="10"/>
      <c r="QO149" s="10"/>
      <c r="QP149" s="10"/>
      <c r="QQ149" s="10"/>
      <c r="QR149" s="10"/>
      <c r="QS149" s="10"/>
      <c r="QT149" s="10"/>
      <c r="QU149" s="10"/>
      <c r="QV149" s="10"/>
      <c r="QW149" s="10"/>
      <c r="QX149" s="10"/>
      <c r="QY149" s="10"/>
      <c r="QZ149" s="10"/>
      <c r="RA149" s="10"/>
      <c r="RB149" s="10"/>
      <c r="RC149" s="10"/>
      <c r="RD149" s="10"/>
      <c r="RE149" s="10"/>
      <c r="RF149" s="10"/>
      <c r="RG149" s="10"/>
      <c r="RH149" s="10"/>
      <c r="RI149" s="10"/>
      <c r="RJ149" s="10"/>
      <c r="RK149" s="10"/>
      <c r="RL149" s="10"/>
      <c r="RM149" s="10"/>
      <c r="RN149" s="10"/>
      <c r="RO149" s="10"/>
      <c r="RP149" s="10"/>
      <c r="RQ149" s="10"/>
      <c r="RR149" s="10"/>
      <c r="RS149" s="10"/>
      <c r="RT149" s="10"/>
      <c r="RU149" s="10"/>
      <c r="RV149" s="10"/>
      <c r="RW149" s="10"/>
      <c r="RX149" s="10"/>
      <c r="RY149" s="10"/>
      <c r="RZ149" s="10"/>
      <c r="SA149" s="10"/>
      <c r="SB149" s="10"/>
      <c r="SC149" s="10"/>
      <c r="SD149" s="10"/>
      <c r="SE149" s="10"/>
      <c r="SF149" s="10"/>
      <c r="SG149" s="10"/>
      <c r="SH149" s="10"/>
      <c r="SI149" s="10"/>
      <c r="SJ149" s="10"/>
      <c r="SK149" s="10"/>
      <c r="SL149" s="10"/>
      <c r="SM149" s="10"/>
      <c r="SN149" s="10"/>
      <c r="SO149" s="10"/>
      <c r="SP149" s="10"/>
      <c r="SQ149" s="10"/>
      <c r="SR149" s="10"/>
      <c r="SS149" s="10"/>
      <c r="ST149" s="10"/>
      <c r="SU149" s="10"/>
      <c r="SV149" s="10"/>
      <c r="SW149" s="10"/>
      <c r="SX149" s="10"/>
      <c r="SY149" s="10"/>
      <c r="SZ149" s="10"/>
      <c r="TA149" s="10"/>
      <c r="TB149" s="10"/>
      <c r="TC149" s="10"/>
      <c r="TD149" s="10"/>
      <c r="TE149" s="10"/>
      <c r="TF149" s="10"/>
      <c r="TG149" s="10"/>
      <c r="TH149" s="10"/>
      <c r="TI149" s="10"/>
      <c r="TJ149" s="10"/>
      <c r="TK149" s="10"/>
      <c r="TL149" s="10"/>
      <c r="TM149" s="10"/>
      <c r="TN149" s="10"/>
      <c r="TO149" s="10"/>
      <c r="TP149" s="10"/>
      <c r="TQ149" s="10"/>
      <c r="TR149" s="10"/>
      <c r="TS149" s="10"/>
      <c r="TT149" s="10"/>
      <c r="TU149" s="10"/>
      <c r="TV149" s="10"/>
      <c r="TW149" s="10"/>
      <c r="TX149" s="10"/>
      <c r="TY149" s="10"/>
      <c r="TZ149" s="10"/>
      <c r="UA149" s="10"/>
      <c r="UB149" s="10"/>
      <c r="UC149" s="10"/>
      <c r="UD149" s="10"/>
      <c r="UE149" s="10"/>
      <c r="UF149" s="10"/>
      <c r="UG149" s="10"/>
      <c r="UH149" s="10"/>
      <c r="UI149" s="10"/>
      <c r="UJ149" s="10"/>
      <c r="UK149" s="10"/>
      <c r="UL149" s="10"/>
      <c r="UM149" s="10"/>
      <c r="UN149" s="10"/>
      <c r="UO149" s="10"/>
      <c r="UP149" s="10"/>
      <c r="UQ149" s="10"/>
      <c r="UR149" s="10"/>
      <c r="US149" s="10"/>
      <c r="UT149" s="10"/>
      <c r="UU149" s="10"/>
      <c r="UV149" s="10"/>
      <c r="UW149" s="10"/>
      <c r="UX149" s="10"/>
      <c r="UY149" s="10"/>
      <c r="UZ149" s="10"/>
      <c r="VA149" s="10"/>
      <c r="VB149" s="10"/>
      <c r="VC149" s="10"/>
      <c r="VD149" s="10"/>
      <c r="VE149" s="10"/>
      <c r="VF149" s="10"/>
      <c r="VG149" s="10"/>
      <c r="VH149" s="10"/>
      <c r="VI149" s="10"/>
      <c r="VJ149" s="10"/>
      <c r="VK149" s="10"/>
      <c r="VL149" s="10"/>
      <c r="VM149" s="10"/>
      <c r="VN149" s="10"/>
      <c r="VO149" s="10"/>
      <c r="VP149" s="10"/>
      <c r="VQ149" s="10"/>
      <c r="VR149" s="10"/>
      <c r="VS149" s="10"/>
      <c r="VT149" s="10"/>
      <c r="VU149" s="10"/>
      <c r="VV149" s="10"/>
      <c r="VW149" s="10"/>
      <c r="VX149" s="10"/>
      <c r="VY149" s="10"/>
      <c r="VZ149" s="10"/>
      <c r="WA149" s="10"/>
      <c r="WB149" s="10"/>
      <c r="WC149" s="10"/>
      <c r="WD149" s="10"/>
      <c r="WE149" s="10"/>
      <c r="WF149" s="10"/>
      <c r="WG149" s="10"/>
      <c r="WH149" s="10"/>
      <c r="WI149" s="10"/>
      <c r="WJ149" s="10"/>
      <c r="WK149" s="10"/>
      <c r="WL149" s="10"/>
      <c r="WM149" s="10"/>
      <c r="WN149" s="10"/>
      <c r="WO149" s="10"/>
      <c r="WP149" s="10"/>
      <c r="WQ149" s="10"/>
      <c r="WR149" s="10"/>
      <c r="WS149" s="10"/>
      <c r="WT149" s="10"/>
      <c r="WU149" s="10"/>
      <c r="WV149" s="10"/>
      <c r="WW149" s="10"/>
      <c r="WX149" s="10"/>
      <c r="WY149" s="10"/>
      <c r="WZ149" s="10"/>
      <c r="XA149" s="10"/>
      <c r="XB149" s="10"/>
      <c r="XC149" s="10"/>
      <c r="XD149" s="10"/>
      <c r="XE149" s="10"/>
      <c r="XF149" s="10"/>
      <c r="XG149" s="10"/>
      <c r="XH149" s="10"/>
      <c r="XI149" s="10"/>
      <c r="XJ149" s="10"/>
      <c r="XK149" s="10"/>
      <c r="XL149" s="10"/>
      <c r="XM149" s="10"/>
      <c r="XN149" s="10"/>
      <c r="XO149" s="10"/>
      <c r="XP149" s="10"/>
      <c r="XQ149" s="10"/>
      <c r="XR149" s="10"/>
      <c r="XS149" s="10"/>
      <c r="XT149" s="10"/>
      <c r="XU149" s="10"/>
      <c r="XV149" s="10"/>
      <c r="XW149" s="10"/>
      <c r="XX149" s="10"/>
      <c r="XY149" s="10"/>
      <c r="XZ149" s="10"/>
      <c r="YA149" s="10"/>
      <c r="YB149" s="10"/>
      <c r="YC149" s="10"/>
      <c r="YD149" s="10"/>
      <c r="YE149" s="10"/>
      <c r="YF149" s="10"/>
      <c r="YG149" s="10"/>
      <c r="YH149" s="10"/>
      <c r="YI149" s="10"/>
      <c r="YJ149" s="10"/>
      <c r="YK149" s="10"/>
      <c r="YL149" s="10"/>
      <c r="YM149" s="10"/>
      <c r="YN149" s="10"/>
      <c r="YO149" s="10"/>
      <c r="YP149" s="10"/>
      <c r="YQ149" s="10"/>
      <c r="YR149" s="10"/>
      <c r="YS149" s="10"/>
      <c r="YT149" s="10"/>
      <c r="YU149" s="10"/>
      <c r="YV149" s="10"/>
      <c r="YW149" s="10"/>
      <c r="YX149" s="10"/>
      <c r="YY149" s="10"/>
      <c r="YZ149" s="10"/>
      <c r="ZA149" s="10"/>
      <c r="ZB149" s="10"/>
      <c r="ZC149" s="10"/>
      <c r="ZD149" s="10"/>
      <c r="ZE149" s="10"/>
      <c r="ZF149" s="10"/>
      <c r="ZG149" s="10"/>
      <c r="ZH149" s="10"/>
      <c r="ZI149" s="10"/>
      <c r="ZJ149" s="10"/>
      <c r="ZK149" s="10"/>
      <c r="ZL149" s="10"/>
      <c r="ZM149" s="10"/>
      <c r="ZN149" s="10"/>
      <c r="ZO149" s="10"/>
      <c r="ZP149" s="10"/>
      <c r="ZQ149" s="10"/>
      <c r="ZR149" s="10"/>
      <c r="ZS149" s="10"/>
      <c r="ZT149" s="10"/>
      <c r="ZU149" s="10"/>
      <c r="ZV149" s="10"/>
      <c r="ZW149" s="10"/>
      <c r="ZX149" s="10"/>
      <c r="ZY149" s="10"/>
      <c r="ZZ149" s="10"/>
      <c r="AAA149" s="10"/>
      <c r="AAB149" s="10"/>
      <c r="AAC149" s="10"/>
      <c r="AAD149" s="10"/>
      <c r="AAE149" s="10"/>
      <c r="AAF149" s="10"/>
      <c r="AAG149" s="10"/>
      <c r="AAH149" s="10"/>
      <c r="AAI149" s="10"/>
      <c r="AAJ149" s="10"/>
      <c r="AAK149" s="10"/>
      <c r="AAL149" s="10"/>
      <c r="AAM149" s="10"/>
      <c r="AAN149" s="10"/>
      <c r="AAO149" s="10"/>
      <c r="AAP149" s="10"/>
      <c r="AAQ149" s="10"/>
      <c r="AAR149" s="10"/>
      <c r="AAS149" s="10"/>
      <c r="AAT149" s="10"/>
      <c r="AAU149" s="10"/>
      <c r="AAV149" s="10"/>
      <c r="AAW149" s="10"/>
      <c r="AAX149" s="10"/>
      <c r="AAY149" s="10"/>
      <c r="AAZ149" s="10"/>
      <c r="ABA149" s="10"/>
      <c r="ABB149" s="10"/>
      <c r="ABC149" s="10"/>
      <c r="ABD149" s="10"/>
      <c r="ABE149" s="10"/>
      <c r="ABF149" s="10"/>
      <c r="ABG149" s="10"/>
      <c r="ABH149" s="10"/>
      <c r="ABI149" s="10"/>
      <c r="ABJ149" s="10"/>
      <c r="ABK149" s="10"/>
      <c r="ABL149" s="10"/>
      <c r="ABM149" s="10"/>
      <c r="ABN149" s="10"/>
      <c r="ABO149" s="10"/>
      <c r="ABP149" s="10"/>
      <c r="ABQ149" s="10"/>
      <c r="ABR149" s="10"/>
      <c r="ABS149" s="10"/>
      <c r="ABT149" s="10"/>
      <c r="ABU149" s="10"/>
      <c r="ABV149" s="10"/>
      <c r="ABW149" s="10"/>
      <c r="ABX149" s="10"/>
      <c r="ABY149" s="10"/>
      <c r="ABZ149" s="10"/>
      <c r="ACA149" s="10"/>
      <c r="ACB149" s="10"/>
      <c r="ACC149" s="10"/>
      <c r="ACD149" s="10"/>
      <c r="ACE149" s="10"/>
      <c r="ACF149" s="10"/>
      <c r="ACG149" s="10"/>
      <c r="ACH149" s="10"/>
      <c r="ACI149" s="10"/>
      <c r="ACJ149" s="10"/>
      <c r="ACK149" s="10"/>
      <c r="ACL149" s="10"/>
      <c r="ACM149" s="10"/>
      <c r="ACN149" s="10"/>
      <c r="ACO149" s="10"/>
      <c r="ACP149" s="10"/>
      <c r="ACQ149" s="10"/>
      <c r="ACR149" s="10"/>
      <c r="ACS149" s="10"/>
      <c r="ACT149" s="10"/>
      <c r="ACU149" s="10"/>
      <c r="ACV149" s="10"/>
      <c r="ACW149" s="10"/>
      <c r="ACX149" s="10"/>
      <c r="ACY149" s="10"/>
      <c r="ACZ149" s="10"/>
      <c r="ADA149" s="10"/>
      <c r="ADB149" s="10"/>
      <c r="ADC149" s="10"/>
      <c r="ADD149" s="10"/>
      <c r="ADE149" s="10"/>
      <c r="ADF149" s="10"/>
      <c r="ADG149" s="10"/>
      <c r="ADH149" s="10"/>
      <c r="ADI149" s="10"/>
      <c r="ADJ149" s="10"/>
      <c r="ADK149" s="10"/>
      <c r="ADL149" s="10"/>
      <c r="ADM149" s="10"/>
      <c r="ADN149" s="10"/>
      <c r="ADO149" s="10"/>
      <c r="ADP149" s="10"/>
      <c r="ADQ149" s="10"/>
      <c r="ADR149" s="10"/>
      <c r="ADS149" s="10"/>
      <c r="ADT149" s="10"/>
      <c r="ADU149" s="10"/>
      <c r="ADV149" s="10"/>
      <c r="ADW149" s="10"/>
      <c r="ADX149" s="10"/>
      <c r="ADY149" s="10"/>
      <c r="ADZ149" s="10"/>
      <c r="AEA149" s="10"/>
      <c r="AEB149" s="10"/>
      <c r="AEC149" s="10"/>
      <c r="AED149" s="10"/>
    </row>
    <row r="150" spans="1:810" s="88" customFormat="1" x14ac:dyDescent="0.3">
      <c r="A150" s="49"/>
      <c r="B150" s="51">
        <v>3</v>
      </c>
      <c r="C150" s="78" t="s">
        <v>440</v>
      </c>
      <c r="D150" s="87" t="s">
        <v>31</v>
      </c>
      <c r="E150" s="79" t="s">
        <v>192</v>
      </c>
      <c r="F150" s="79" t="s">
        <v>204</v>
      </c>
      <c r="G150" s="79">
        <v>8</v>
      </c>
      <c r="H150" s="80">
        <v>12300000</v>
      </c>
      <c r="I150" s="79">
        <v>2</v>
      </c>
      <c r="J150" s="79" t="s">
        <v>32</v>
      </c>
      <c r="K150" s="79" t="s">
        <v>33</v>
      </c>
      <c r="L150" s="105">
        <v>122</v>
      </c>
      <c r="M150" s="82">
        <v>1984</v>
      </c>
      <c r="N150" s="99">
        <v>30773</v>
      </c>
      <c r="O150" s="80"/>
      <c r="P150" s="84"/>
      <c r="Q150" s="84"/>
      <c r="R150" s="85" t="s">
        <v>302</v>
      </c>
      <c r="S150" s="86"/>
      <c r="T150" s="115" t="s">
        <v>166</v>
      </c>
      <c r="U150" s="46" t="str">
        <f t="shared" si="2"/>
        <v>P</v>
      </c>
      <c r="V150" s="45"/>
      <c r="W150" s="45"/>
      <c r="X150" s="45"/>
      <c r="Y150" s="45"/>
      <c r="Z150" s="45"/>
      <c r="AA150" s="45"/>
      <c r="AB150" s="45"/>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c r="IZ150" s="10"/>
      <c r="JA150" s="10"/>
      <c r="JB150" s="10"/>
      <c r="JC150" s="10"/>
      <c r="JD150" s="10"/>
      <c r="JE150" s="10"/>
      <c r="JF150" s="10"/>
      <c r="JG150" s="10"/>
      <c r="JH150" s="10"/>
      <c r="JI150" s="10"/>
      <c r="JJ150" s="10"/>
      <c r="JK150" s="10"/>
      <c r="JL150" s="10"/>
      <c r="JM150" s="10"/>
      <c r="JN150" s="10"/>
      <c r="JO150" s="10"/>
      <c r="JP150" s="10"/>
      <c r="JQ150" s="10"/>
      <c r="JR150" s="10"/>
      <c r="JS150" s="10"/>
      <c r="JT150" s="10"/>
      <c r="JU150" s="10"/>
      <c r="JV150" s="10"/>
      <c r="JW150" s="10"/>
      <c r="JX150" s="10"/>
      <c r="JY150" s="10"/>
      <c r="JZ150" s="10"/>
      <c r="KA150" s="10"/>
      <c r="KB150" s="10"/>
      <c r="KC150" s="10"/>
      <c r="KD150" s="10"/>
      <c r="KE150" s="10"/>
      <c r="KF150" s="10"/>
      <c r="KG150" s="10"/>
      <c r="KH150" s="10"/>
      <c r="KI150" s="10"/>
      <c r="KJ150" s="10"/>
      <c r="KK150" s="10"/>
      <c r="KL150" s="10"/>
      <c r="KM150" s="10"/>
      <c r="KN150" s="10"/>
      <c r="KO150" s="10"/>
      <c r="KP150" s="10"/>
      <c r="KQ150" s="10"/>
      <c r="KR150" s="10"/>
      <c r="KS150" s="10"/>
      <c r="KT150" s="10"/>
      <c r="KU150" s="10"/>
      <c r="KV150" s="10"/>
      <c r="KW150" s="10"/>
      <c r="KX150" s="10"/>
      <c r="KY150" s="10"/>
      <c r="KZ150" s="10"/>
      <c r="LA150" s="10"/>
      <c r="LB150" s="10"/>
      <c r="LC150" s="10"/>
      <c r="LD150" s="10"/>
      <c r="LE150" s="10"/>
      <c r="LF150" s="10"/>
      <c r="LG150" s="10"/>
      <c r="LH150" s="10"/>
      <c r="LI150" s="10"/>
      <c r="LJ150" s="10"/>
      <c r="LK150" s="10"/>
      <c r="LL150" s="10"/>
      <c r="LM150" s="10"/>
      <c r="LN150" s="10"/>
      <c r="LO150" s="10"/>
      <c r="LP150" s="10"/>
      <c r="LQ150" s="10"/>
      <c r="LR150" s="10"/>
      <c r="LS150" s="10"/>
      <c r="LT150" s="10"/>
      <c r="LU150" s="10"/>
      <c r="LV150" s="10"/>
      <c r="LW150" s="10"/>
      <c r="LX150" s="10"/>
      <c r="LY150" s="10"/>
      <c r="LZ150" s="10"/>
      <c r="MA150" s="10"/>
      <c r="MB150" s="10"/>
      <c r="MC150" s="10"/>
      <c r="MD150" s="10"/>
      <c r="ME150" s="10"/>
      <c r="MF150" s="10"/>
      <c r="MG150" s="10"/>
      <c r="MH150" s="10"/>
      <c r="MI150" s="10"/>
      <c r="MJ150" s="10"/>
      <c r="MK150" s="10"/>
      <c r="ML150" s="10"/>
      <c r="MM150" s="10"/>
      <c r="MN150" s="10"/>
      <c r="MO150" s="10"/>
      <c r="MP150" s="10"/>
      <c r="MQ150" s="10"/>
      <c r="MR150" s="10"/>
      <c r="MS150" s="10"/>
      <c r="MT150" s="10"/>
      <c r="MU150" s="10"/>
      <c r="MV150" s="10"/>
      <c r="MW150" s="10"/>
      <c r="MX150" s="10"/>
      <c r="MY150" s="10"/>
      <c r="MZ150" s="10"/>
      <c r="NA150" s="10"/>
      <c r="NB150" s="10"/>
      <c r="NC150" s="10"/>
      <c r="ND150" s="10"/>
      <c r="NE150" s="10"/>
      <c r="NF150" s="10"/>
      <c r="NG150" s="10"/>
      <c r="NH150" s="10"/>
      <c r="NI150" s="10"/>
      <c r="NJ150" s="10"/>
      <c r="NK150" s="10"/>
      <c r="NL150" s="10"/>
      <c r="NM150" s="10"/>
      <c r="NN150" s="10"/>
      <c r="NO150" s="10"/>
      <c r="NP150" s="10"/>
      <c r="NQ150" s="10"/>
      <c r="NR150" s="10"/>
      <c r="NS150" s="10"/>
      <c r="NT150" s="10"/>
      <c r="NU150" s="10"/>
      <c r="NV150" s="10"/>
      <c r="NW150" s="10"/>
      <c r="NX150" s="10"/>
      <c r="NY150" s="10"/>
      <c r="NZ150" s="10"/>
      <c r="OA150" s="10"/>
      <c r="OB150" s="10"/>
      <c r="OC150" s="10"/>
      <c r="OD150" s="10"/>
      <c r="OE150" s="10"/>
      <c r="OF150" s="10"/>
      <c r="OG150" s="10"/>
      <c r="OH150" s="10"/>
      <c r="OI150" s="10"/>
      <c r="OJ150" s="10"/>
      <c r="OK150" s="10"/>
      <c r="OL150" s="10"/>
      <c r="OM150" s="10"/>
      <c r="ON150" s="10"/>
      <c r="OO150" s="10"/>
      <c r="OP150" s="10"/>
      <c r="OQ150" s="10"/>
      <c r="OR150" s="10"/>
      <c r="OS150" s="10"/>
      <c r="OT150" s="10"/>
      <c r="OU150" s="10"/>
      <c r="OV150" s="10"/>
      <c r="OW150" s="10"/>
      <c r="OX150" s="10"/>
      <c r="OY150" s="10"/>
      <c r="OZ150" s="10"/>
      <c r="PA150" s="10"/>
      <c r="PB150" s="10"/>
      <c r="PC150" s="10"/>
      <c r="PD150" s="10"/>
      <c r="PE150" s="10"/>
      <c r="PF150" s="10"/>
      <c r="PG150" s="10"/>
      <c r="PH150" s="10"/>
      <c r="PI150" s="10"/>
      <c r="PJ150" s="10"/>
      <c r="PK150" s="10"/>
      <c r="PL150" s="10"/>
      <c r="PM150" s="10"/>
      <c r="PN150" s="10"/>
      <c r="PO150" s="10"/>
      <c r="PP150" s="10"/>
      <c r="PQ150" s="10"/>
      <c r="PR150" s="10"/>
      <c r="PS150" s="10"/>
      <c r="PT150" s="10"/>
      <c r="PU150" s="10"/>
      <c r="PV150" s="10"/>
      <c r="PW150" s="10"/>
      <c r="PX150" s="10"/>
      <c r="PY150" s="10"/>
      <c r="PZ150" s="10"/>
      <c r="QA150" s="10"/>
      <c r="QB150" s="10"/>
      <c r="QC150" s="10"/>
      <c r="QD150" s="10"/>
      <c r="QE150" s="10"/>
      <c r="QF150" s="10"/>
      <c r="QG150" s="10"/>
      <c r="QH150" s="10"/>
      <c r="QI150" s="10"/>
      <c r="QJ150" s="10"/>
      <c r="QK150" s="10"/>
      <c r="QL150" s="10"/>
      <c r="QM150" s="10"/>
      <c r="QN150" s="10"/>
      <c r="QO150" s="10"/>
      <c r="QP150" s="10"/>
      <c r="QQ150" s="10"/>
      <c r="QR150" s="10"/>
      <c r="QS150" s="10"/>
      <c r="QT150" s="10"/>
      <c r="QU150" s="10"/>
      <c r="QV150" s="10"/>
      <c r="QW150" s="10"/>
      <c r="QX150" s="10"/>
      <c r="QY150" s="10"/>
      <c r="QZ150" s="10"/>
      <c r="RA150" s="10"/>
      <c r="RB150" s="10"/>
      <c r="RC150" s="10"/>
      <c r="RD150" s="10"/>
      <c r="RE150" s="10"/>
      <c r="RF150" s="10"/>
      <c r="RG150" s="10"/>
      <c r="RH150" s="10"/>
      <c r="RI150" s="10"/>
      <c r="RJ150" s="10"/>
      <c r="RK150" s="10"/>
      <c r="RL150" s="10"/>
      <c r="RM150" s="10"/>
      <c r="RN150" s="10"/>
      <c r="RO150" s="10"/>
      <c r="RP150" s="10"/>
      <c r="RQ150" s="10"/>
      <c r="RR150" s="10"/>
      <c r="RS150" s="10"/>
      <c r="RT150" s="10"/>
      <c r="RU150" s="10"/>
      <c r="RV150" s="10"/>
      <c r="RW150" s="10"/>
      <c r="RX150" s="10"/>
      <c r="RY150" s="10"/>
      <c r="RZ150" s="10"/>
      <c r="SA150" s="10"/>
      <c r="SB150" s="10"/>
      <c r="SC150" s="10"/>
      <c r="SD150" s="10"/>
      <c r="SE150" s="10"/>
      <c r="SF150" s="10"/>
      <c r="SG150" s="10"/>
      <c r="SH150" s="10"/>
      <c r="SI150" s="10"/>
      <c r="SJ150" s="10"/>
      <c r="SK150" s="10"/>
      <c r="SL150" s="10"/>
      <c r="SM150" s="10"/>
      <c r="SN150" s="10"/>
      <c r="SO150" s="10"/>
      <c r="SP150" s="10"/>
      <c r="SQ150" s="10"/>
      <c r="SR150" s="10"/>
      <c r="SS150" s="10"/>
      <c r="ST150" s="10"/>
      <c r="SU150" s="10"/>
      <c r="SV150" s="10"/>
      <c r="SW150" s="10"/>
      <c r="SX150" s="10"/>
      <c r="SY150" s="10"/>
      <c r="SZ150" s="10"/>
      <c r="TA150" s="10"/>
      <c r="TB150" s="10"/>
      <c r="TC150" s="10"/>
      <c r="TD150" s="10"/>
      <c r="TE150" s="10"/>
      <c r="TF150" s="10"/>
      <c r="TG150" s="10"/>
      <c r="TH150" s="10"/>
      <c r="TI150" s="10"/>
      <c r="TJ150" s="10"/>
      <c r="TK150" s="10"/>
      <c r="TL150" s="10"/>
      <c r="TM150" s="10"/>
      <c r="TN150" s="10"/>
      <c r="TO150" s="10"/>
      <c r="TP150" s="10"/>
      <c r="TQ150" s="10"/>
      <c r="TR150" s="10"/>
      <c r="TS150" s="10"/>
      <c r="TT150" s="10"/>
      <c r="TU150" s="10"/>
      <c r="TV150" s="10"/>
      <c r="TW150" s="10"/>
      <c r="TX150" s="10"/>
      <c r="TY150" s="10"/>
      <c r="TZ150" s="10"/>
      <c r="UA150" s="10"/>
      <c r="UB150" s="10"/>
      <c r="UC150" s="10"/>
      <c r="UD150" s="10"/>
      <c r="UE150" s="10"/>
      <c r="UF150" s="10"/>
      <c r="UG150" s="10"/>
      <c r="UH150" s="10"/>
      <c r="UI150" s="10"/>
      <c r="UJ150" s="10"/>
      <c r="UK150" s="10"/>
      <c r="UL150" s="10"/>
      <c r="UM150" s="10"/>
      <c r="UN150" s="10"/>
      <c r="UO150" s="10"/>
      <c r="UP150" s="10"/>
      <c r="UQ150" s="10"/>
      <c r="UR150" s="10"/>
      <c r="US150" s="10"/>
      <c r="UT150" s="10"/>
      <c r="UU150" s="10"/>
      <c r="UV150" s="10"/>
      <c r="UW150" s="10"/>
      <c r="UX150" s="10"/>
      <c r="UY150" s="10"/>
      <c r="UZ150" s="10"/>
      <c r="VA150" s="10"/>
      <c r="VB150" s="10"/>
      <c r="VC150" s="10"/>
      <c r="VD150" s="10"/>
      <c r="VE150" s="10"/>
      <c r="VF150" s="10"/>
      <c r="VG150" s="10"/>
      <c r="VH150" s="10"/>
      <c r="VI150" s="10"/>
      <c r="VJ150" s="10"/>
      <c r="VK150" s="10"/>
      <c r="VL150" s="10"/>
      <c r="VM150" s="10"/>
      <c r="VN150" s="10"/>
      <c r="VO150" s="10"/>
      <c r="VP150" s="10"/>
      <c r="VQ150" s="10"/>
      <c r="VR150" s="10"/>
      <c r="VS150" s="10"/>
      <c r="VT150" s="10"/>
      <c r="VU150" s="10"/>
      <c r="VV150" s="10"/>
      <c r="VW150" s="10"/>
      <c r="VX150" s="10"/>
      <c r="VY150" s="10"/>
      <c r="VZ150" s="10"/>
      <c r="WA150" s="10"/>
      <c r="WB150" s="10"/>
      <c r="WC150" s="10"/>
      <c r="WD150" s="10"/>
      <c r="WE150" s="10"/>
      <c r="WF150" s="10"/>
      <c r="WG150" s="10"/>
      <c r="WH150" s="10"/>
      <c r="WI150" s="10"/>
      <c r="WJ150" s="10"/>
      <c r="WK150" s="10"/>
      <c r="WL150" s="10"/>
      <c r="WM150" s="10"/>
      <c r="WN150" s="10"/>
      <c r="WO150" s="10"/>
      <c r="WP150" s="10"/>
      <c r="WQ150" s="10"/>
      <c r="WR150" s="10"/>
      <c r="WS150" s="10"/>
      <c r="WT150" s="10"/>
      <c r="WU150" s="10"/>
      <c r="WV150" s="10"/>
      <c r="WW150" s="10"/>
      <c r="WX150" s="10"/>
      <c r="WY150" s="10"/>
      <c r="WZ150" s="10"/>
      <c r="XA150" s="10"/>
      <c r="XB150" s="10"/>
      <c r="XC150" s="10"/>
      <c r="XD150" s="10"/>
      <c r="XE150" s="10"/>
      <c r="XF150" s="10"/>
      <c r="XG150" s="10"/>
      <c r="XH150" s="10"/>
      <c r="XI150" s="10"/>
      <c r="XJ150" s="10"/>
      <c r="XK150" s="10"/>
      <c r="XL150" s="10"/>
      <c r="XM150" s="10"/>
      <c r="XN150" s="10"/>
      <c r="XO150" s="10"/>
      <c r="XP150" s="10"/>
      <c r="XQ150" s="10"/>
      <c r="XR150" s="10"/>
      <c r="XS150" s="10"/>
      <c r="XT150" s="10"/>
      <c r="XU150" s="10"/>
      <c r="XV150" s="10"/>
      <c r="XW150" s="10"/>
      <c r="XX150" s="10"/>
      <c r="XY150" s="10"/>
      <c r="XZ150" s="10"/>
      <c r="YA150" s="10"/>
      <c r="YB150" s="10"/>
      <c r="YC150" s="10"/>
      <c r="YD150" s="10"/>
      <c r="YE150" s="10"/>
      <c r="YF150" s="10"/>
      <c r="YG150" s="10"/>
      <c r="YH150" s="10"/>
      <c r="YI150" s="10"/>
      <c r="YJ150" s="10"/>
      <c r="YK150" s="10"/>
      <c r="YL150" s="10"/>
      <c r="YM150" s="10"/>
      <c r="YN150" s="10"/>
      <c r="YO150" s="10"/>
      <c r="YP150" s="10"/>
      <c r="YQ150" s="10"/>
      <c r="YR150" s="10"/>
      <c r="YS150" s="10"/>
      <c r="YT150" s="10"/>
      <c r="YU150" s="10"/>
      <c r="YV150" s="10"/>
      <c r="YW150" s="10"/>
      <c r="YX150" s="10"/>
      <c r="YY150" s="10"/>
      <c r="YZ150" s="10"/>
      <c r="ZA150" s="10"/>
      <c r="ZB150" s="10"/>
      <c r="ZC150" s="10"/>
      <c r="ZD150" s="10"/>
      <c r="ZE150" s="10"/>
      <c r="ZF150" s="10"/>
      <c r="ZG150" s="10"/>
      <c r="ZH150" s="10"/>
      <c r="ZI150" s="10"/>
      <c r="ZJ150" s="10"/>
      <c r="ZK150" s="10"/>
      <c r="ZL150" s="10"/>
      <c r="ZM150" s="10"/>
      <c r="ZN150" s="10"/>
      <c r="ZO150" s="10"/>
      <c r="ZP150" s="10"/>
      <c r="ZQ150" s="10"/>
      <c r="ZR150" s="10"/>
      <c r="ZS150" s="10"/>
      <c r="ZT150" s="10"/>
      <c r="ZU150" s="10"/>
      <c r="ZV150" s="10"/>
      <c r="ZW150" s="10"/>
      <c r="ZX150" s="10"/>
      <c r="ZY150" s="10"/>
      <c r="ZZ150" s="10"/>
      <c r="AAA150" s="10"/>
      <c r="AAB150" s="10"/>
      <c r="AAC150" s="10"/>
      <c r="AAD150" s="10"/>
      <c r="AAE150" s="10"/>
      <c r="AAF150" s="10"/>
      <c r="AAG150" s="10"/>
      <c r="AAH150" s="10"/>
      <c r="AAI150" s="10"/>
      <c r="AAJ150" s="10"/>
      <c r="AAK150" s="10"/>
      <c r="AAL150" s="10"/>
      <c r="AAM150" s="10"/>
      <c r="AAN150" s="10"/>
      <c r="AAO150" s="10"/>
      <c r="AAP150" s="10"/>
      <c r="AAQ150" s="10"/>
      <c r="AAR150" s="10"/>
      <c r="AAS150" s="10"/>
      <c r="AAT150" s="10"/>
      <c r="AAU150" s="10"/>
      <c r="AAV150" s="10"/>
      <c r="AAW150" s="10"/>
      <c r="AAX150" s="10"/>
      <c r="AAY150" s="10"/>
      <c r="AAZ150" s="10"/>
      <c r="ABA150" s="10"/>
      <c r="ABB150" s="10"/>
      <c r="ABC150" s="10"/>
      <c r="ABD150" s="10"/>
      <c r="ABE150" s="10"/>
      <c r="ABF150" s="10"/>
      <c r="ABG150" s="10"/>
      <c r="ABH150" s="10"/>
      <c r="ABI150" s="10"/>
      <c r="ABJ150" s="10"/>
      <c r="ABK150" s="10"/>
      <c r="ABL150" s="10"/>
      <c r="ABM150" s="10"/>
      <c r="ABN150" s="10"/>
      <c r="ABO150" s="10"/>
      <c r="ABP150" s="10"/>
      <c r="ABQ150" s="10"/>
      <c r="ABR150" s="10"/>
      <c r="ABS150" s="10"/>
      <c r="ABT150" s="10"/>
      <c r="ABU150" s="10"/>
      <c r="ABV150" s="10"/>
      <c r="ABW150" s="10"/>
      <c r="ABX150" s="10"/>
      <c r="ABY150" s="10"/>
      <c r="ABZ150" s="10"/>
      <c r="ACA150" s="10"/>
      <c r="ACB150" s="10"/>
      <c r="ACC150" s="10"/>
      <c r="ACD150" s="10"/>
      <c r="ACE150" s="10"/>
      <c r="ACF150" s="10"/>
      <c r="ACG150" s="10"/>
      <c r="ACH150" s="10"/>
      <c r="ACI150" s="10"/>
      <c r="ACJ150" s="10"/>
      <c r="ACK150" s="10"/>
      <c r="ACL150" s="10"/>
      <c r="ACM150" s="10"/>
      <c r="ACN150" s="10"/>
      <c r="ACO150" s="10"/>
      <c r="ACP150" s="10"/>
      <c r="ACQ150" s="10"/>
      <c r="ACR150" s="10"/>
      <c r="ACS150" s="10"/>
      <c r="ACT150" s="10"/>
      <c r="ACU150" s="10"/>
      <c r="ACV150" s="10"/>
      <c r="ACW150" s="10"/>
      <c r="ACX150" s="10"/>
      <c r="ACY150" s="10"/>
      <c r="ACZ150" s="10"/>
      <c r="ADA150" s="10"/>
      <c r="ADB150" s="10"/>
      <c r="ADC150" s="10"/>
      <c r="ADD150" s="10"/>
      <c r="ADE150" s="10"/>
      <c r="ADF150" s="10"/>
      <c r="ADG150" s="10"/>
      <c r="ADH150" s="10"/>
      <c r="ADI150" s="10"/>
      <c r="ADJ150" s="10"/>
      <c r="ADK150" s="10"/>
      <c r="ADL150" s="10"/>
      <c r="ADM150" s="10"/>
      <c r="ADN150" s="10"/>
      <c r="ADO150" s="10"/>
      <c r="ADP150" s="10"/>
      <c r="ADQ150" s="10"/>
      <c r="ADR150" s="10"/>
      <c r="ADS150" s="10"/>
      <c r="ADT150" s="10"/>
      <c r="ADU150" s="10"/>
      <c r="ADV150" s="10"/>
      <c r="ADW150" s="10"/>
      <c r="ADX150" s="10"/>
      <c r="ADY150" s="10"/>
      <c r="ADZ150" s="10"/>
      <c r="AEA150" s="10"/>
      <c r="AEB150" s="10"/>
      <c r="AEC150" s="10"/>
      <c r="AED150" s="10"/>
    </row>
    <row r="151" spans="1:810" s="88" customFormat="1" x14ac:dyDescent="0.3">
      <c r="A151" s="49"/>
      <c r="B151" s="51">
        <v>3</v>
      </c>
      <c r="C151" s="78" t="s">
        <v>441</v>
      </c>
      <c r="D151" s="87" t="s">
        <v>57</v>
      </c>
      <c r="E151" s="79" t="s">
        <v>58</v>
      </c>
      <c r="F151" s="79" t="s">
        <v>442</v>
      </c>
      <c r="G151" s="79">
        <v>32</v>
      </c>
      <c r="H151" s="80">
        <v>80000000</v>
      </c>
      <c r="I151" s="79">
        <v>2</v>
      </c>
      <c r="J151" s="79" t="s">
        <v>32</v>
      </c>
      <c r="K151" s="79" t="s">
        <v>33</v>
      </c>
      <c r="L151" s="105">
        <v>210</v>
      </c>
      <c r="M151" s="82">
        <v>1984</v>
      </c>
      <c r="N151" s="83">
        <v>30696</v>
      </c>
      <c r="O151" s="80" t="s">
        <v>355</v>
      </c>
      <c r="P151" s="84"/>
      <c r="Q151" s="84"/>
      <c r="R151" s="85" t="s">
        <v>302</v>
      </c>
      <c r="S151" s="86"/>
      <c r="T151" s="45"/>
      <c r="U151" s="46" t="str">
        <f t="shared" si="2"/>
        <v>Fe</v>
      </c>
      <c r="V151" s="45"/>
      <c r="W151" s="45"/>
      <c r="X151" s="45"/>
      <c r="Y151" s="45"/>
      <c r="Z151" s="45"/>
      <c r="AA151" s="45"/>
      <c r="AB151" s="45"/>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c r="IY151" s="10"/>
      <c r="IZ151" s="10"/>
      <c r="JA151" s="10"/>
      <c r="JB151" s="10"/>
      <c r="JC151" s="10"/>
      <c r="JD151" s="10"/>
      <c r="JE151" s="10"/>
      <c r="JF151" s="10"/>
      <c r="JG151" s="10"/>
      <c r="JH151" s="10"/>
      <c r="JI151" s="10"/>
      <c r="JJ151" s="10"/>
      <c r="JK151" s="10"/>
      <c r="JL151" s="10"/>
      <c r="JM151" s="10"/>
      <c r="JN151" s="10"/>
      <c r="JO151" s="10"/>
      <c r="JP151" s="10"/>
      <c r="JQ151" s="10"/>
      <c r="JR151" s="10"/>
      <c r="JS151" s="10"/>
      <c r="JT151" s="10"/>
      <c r="JU151" s="10"/>
      <c r="JV151" s="10"/>
      <c r="JW151" s="10"/>
      <c r="JX151" s="10"/>
      <c r="JY151" s="10"/>
      <c r="JZ151" s="10"/>
      <c r="KA151" s="10"/>
      <c r="KB151" s="10"/>
      <c r="KC151" s="10"/>
      <c r="KD151" s="10"/>
      <c r="KE151" s="10"/>
      <c r="KF151" s="10"/>
      <c r="KG151" s="10"/>
      <c r="KH151" s="10"/>
      <c r="KI151" s="10"/>
      <c r="KJ151" s="10"/>
      <c r="KK151" s="10"/>
      <c r="KL151" s="10"/>
      <c r="KM151" s="10"/>
      <c r="KN151" s="10"/>
      <c r="KO151" s="10"/>
      <c r="KP151" s="10"/>
      <c r="KQ151" s="10"/>
      <c r="KR151" s="10"/>
      <c r="KS151" s="10"/>
      <c r="KT151" s="10"/>
      <c r="KU151" s="10"/>
      <c r="KV151" s="10"/>
      <c r="KW151" s="10"/>
      <c r="KX151" s="10"/>
      <c r="KY151" s="10"/>
      <c r="KZ151" s="10"/>
      <c r="LA151" s="10"/>
      <c r="LB151" s="10"/>
      <c r="LC151" s="10"/>
      <c r="LD151" s="10"/>
      <c r="LE151" s="10"/>
      <c r="LF151" s="10"/>
      <c r="LG151" s="10"/>
      <c r="LH151" s="10"/>
      <c r="LI151" s="10"/>
      <c r="LJ151" s="10"/>
      <c r="LK151" s="10"/>
      <c r="LL151" s="10"/>
      <c r="LM151" s="10"/>
      <c r="LN151" s="10"/>
      <c r="LO151" s="10"/>
      <c r="LP151" s="10"/>
      <c r="LQ151" s="10"/>
      <c r="LR151" s="10"/>
      <c r="LS151" s="10"/>
      <c r="LT151" s="10"/>
      <c r="LU151" s="10"/>
      <c r="LV151" s="10"/>
      <c r="LW151" s="10"/>
      <c r="LX151" s="10"/>
      <c r="LY151" s="10"/>
      <c r="LZ151" s="10"/>
      <c r="MA151" s="10"/>
      <c r="MB151" s="10"/>
      <c r="MC151" s="10"/>
      <c r="MD151" s="10"/>
      <c r="ME151" s="10"/>
      <c r="MF151" s="10"/>
      <c r="MG151" s="10"/>
      <c r="MH151" s="10"/>
      <c r="MI151" s="10"/>
      <c r="MJ151" s="10"/>
      <c r="MK151" s="10"/>
      <c r="ML151" s="10"/>
      <c r="MM151" s="10"/>
      <c r="MN151" s="10"/>
      <c r="MO151" s="10"/>
      <c r="MP151" s="10"/>
      <c r="MQ151" s="10"/>
      <c r="MR151" s="10"/>
      <c r="MS151" s="10"/>
      <c r="MT151" s="10"/>
      <c r="MU151" s="10"/>
      <c r="MV151" s="10"/>
      <c r="MW151" s="10"/>
      <c r="MX151" s="10"/>
      <c r="MY151" s="10"/>
      <c r="MZ151" s="10"/>
      <c r="NA151" s="10"/>
      <c r="NB151" s="10"/>
      <c r="NC151" s="10"/>
      <c r="ND151" s="10"/>
      <c r="NE151" s="10"/>
      <c r="NF151" s="10"/>
      <c r="NG151" s="10"/>
      <c r="NH151" s="10"/>
      <c r="NI151" s="10"/>
      <c r="NJ151" s="10"/>
      <c r="NK151" s="10"/>
      <c r="NL151" s="10"/>
      <c r="NM151" s="10"/>
      <c r="NN151" s="10"/>
      <c r="NO151" s="10"/>
      <c r="NP151" s="10"/>
      <c r="NQ151" s="10"/>
      <c r="NR151" s="10"/>
      <c r="NS151" s="10"/>
      <c r="NT151" s="10"/>
      <c r="NU151" s="10"/>
      <c r="NV151" s="10"/>
      <c r="NW151" s="10"/>
      <c r="NX151" s="10"/>
      <c r="NY151" s="10"/>
      <c r="NZ151" s="10"/>
      <c r="OA151" s="10"/>
      <c r="OB151" s="10"/>
      <c r="OC151" s="10"/>
      <c r="OD151" s="10"/>
      <c r="OE151" s="10"/>
      <c r="OF151" s="10"/>
      <c r="OG151" s="10"/>
      <c r="OH151" s="10"/>
      <c r="OI151" s="10"/>
      <c r="OJ151" s="10"/>
      <c r="OK151" s="10"/>
      <c r="OL151" s="10"/>
      <c r="OM151" s="10"/>
      <c r="ON151" s="10"/>
      <c r="OO151" s="10"/>
      <c r="OP151" s="10"/>
      <c r="OQ151" s="10"/>
      <c r="OR151" s="10"/>
      <c r="OS151" s="10"/>
      <c r="OT151" s="10"/>
      <c r="OU151" s="10"/>
      <c r="OV151" s="10"/>
      <c r="OW151" s="10"/>
      <c r="OX151" s="10"/>
      <c r="OY151" s="10"/>
      <c r="OZ151" s="10"/>
      <c r="PA151" s="10"/>
      <c r="PB151" s="10"/>
      <c r="PC151" s="10"/>
      <c r="PD151" s="10"/>
      <c r="PE151" s="10"/>
      <c r="PF151" s="10"/>
      <c r="PG151" s="10"/>
      <c r="PH151" s="10"/>
      <c r="PI151" s="10"/>
      <c r="PJ151" s="10"/>
      <c r="PK151" s="10"/>
      <c r="PL151" s="10"/>
      <c r="PM151" s="10"/>
      <c r="PN151" s="10"/>
      <c r="PO151" s="10"/>
      <c r="PP151" s="10"/>
      <c r="PQ151" s="10"/>
      <c r="PR151" s="10"/>
      <c r="PS151" s="10"/>
      <c r="PT151" s="10"/>
      <c r="PU151" s="10"/>
      <c r="PV151" s="10"/>
      <c r="PW151" s="10"/>
      <c r="PX151" s="10"/>
      <c r="PY151" s="10"/>
      <c r="PZ151" s="10"/>
      <c r="QA151" s="10"/>
      <c r="QB151" s="10"/>
      <c r="QC151" s="10"/>
      <c r="QD151" s="10"/>
      <c r="QE151" s="10"/>
      <c r="QF151" s="10"/>
      <c r="QG151" s="10"/>
      <c r="QH151" s="10"/>
      <c r="QI151" s="10"/>
      <c r="QJ151" s="10"/>
      <c r="QK151" s="10"/>
      <c r="QL151" s="10"/>
      <c r="QM151" s="10"/>
      <c r="QN151" s="10"/>
      <c r="QO151" s="10"/>
      <c r="QP151" s="10"/>
      <c r="QQ151" s="10"/>
      <c r="QR151" s="10"/>
      <c r="QS151" s="10"/>
      <c r="QT151" s="10"/>
      <c r="QU151" s="10"/>
      <c r="QV151" s="10"/>
      <c r="QW151" s="10"/>
      <c r="QX151" s="10"/>
      <c r="QY151" s="10"/>
      <c r="QZ151" s="10"/>
      <c r="RA151" s="10"/>
      <c r="RB151" s="10"/>
      <c r="RC151" s="10"/>
      <c r="RD151" s="10"/>
      <c r="RE151" s="10"/>
      <c r="RF151" s="10"/>
      <c r="RG151" s="10"/>
      <c r="RH151" s="10"/>
      <c r="RI151" s="10"/>
      <c r="RJ151" s="10"/>
      <c r="RK151" s="10"/>
      <c r="RL151" s="10"/>
      <c r="RM151" s="10"/>
      <c r="RN151" s="10"/>
      <c r="RO151" s="10"/>
      <c r="RP151" s="10"/>
      <c r="RQ151" s="10"/>
      <c r="RR151" s="10"/>
      <c r="RS151" s="10"/>
      <c r="RT151" s="10"/>
      <c r="RU151" s="10"/>
      <c r="RV151" s="10"/>
      <c r="RW151" s="10"/>
      <c r="RX151" s="10"/>
      <c r="RY151" s="10"/>
      <c r="RZ151" s="10"/>
      <c r="SA151" s="10"/>
      <c r="SB151" s="10"/>
      <c r="SC151" s="10"/>
      <c r="SD151" s="10"/>
      <c r="SE151" s="10"/>
      <c r="SF151" s="10"/>
      <c r="SG151" s="10"/>
      <c r="SH151" s="10"/>
      <c r="SI151" s="10"/>
      <c r="SJ151" s="10"/>
      <c r="SK151" s="10"/>
      <c r="SL151" s="10"/>
      <c r="SM151" s="10"/>
      <c r="SN151" s="10"/>
      <c r="SO151" s="10"/>
      <c r="SP151" s="10"/>
      <c r="SQ151" s="10"/>
      <c r="SR151" s="10"/>
      <c r="SS151" s="10"/>
      <c r="ST151" s="10"/>
      <c r="SU151" s="10"/>
      <c r="SV151" s="10"/>
      <c r="SW151" s="10"/>
      <c r="SX151" s="10"/>
      <c r="SY151" s="10"/>
      <c r="SZ151" s="10"/>
      <c r="TA151" s="10"/>
      <c r="TB151" s="10"/>
      <c r="TC151" s="10"/>
      <c r="TD151" s="10"/>
      <c r="TE151" s="10"/>
      <c r="TF151" s="10"/>
      <c r="TG151" s="10"/>
      <c r="TH151" s="10"/>
      <c r="TI151" s="10"/>
      <c r="TJ151" s="10"/>
      <c r="TK151" s="10"/>
      <c r="TL151" s="10"/>
      <c r="TM151" s="10"/>
      <c r="TN151" s="10"/>
      <c r="TO151" s="10"/>
      <c r="TP151" s="10"/>
      <c r="TQ151" s="10"/>
      <c r="TR151" s="10"/>
      <c r="TS151" s="10"/>
      <c r="TT151" s="10"/>
      <c r="TU151" s="10"/>
      <c r="TV151" s="10"/>
      <c r="TW151" s="10"/>
      <c r="TX151" s="10"/>
      <c r="TY151" s="10"/>
      <c r="TZ151" s="10"/>
      <c r="UA151" s="10"/>
      <c r="UB151" s="10"/>
      <c r="UC151" s="10"/>
      <c r="UD151" s="10"/>
      <c r="UE151" s="10"/>
      <c r="UF151" s="10"/>
      <c r="UG151" s="10"/>
      <c r="UH151" s="10"/>
      <c r="UI151" s="10"/>
      <c r="UJ151" s="10"/>
      <c r="UK151" s="10"/>
      <c r="UL151" s="10"/>
      <c r="UM151" s="10"/>
      <c r="UN151" s="10"/>
      <c r="UO151" s="10"/>
      <c r="UP151" s="10"/>
      <c r="UQ151" s="10"/>
      <c r="UR151" s="10"/>
      <c r="US151" s="10"/>
      <c r="UT151" s="10"/>
      <c r="UU151" s="10"/>
      <c r="UV151" s="10"/>
      <c r="UW151" s="10"/>
      <c r="UX151" s="10"/>
      <c r="UY151" s="10"/>
      <c r="UZ151" s="10"/>
      <c r="VA151" s="10"/>
      <c r="VB151" s="10"/>
      <c r="VC151" s="10"/>
      <c r="VD151" s="10"/>
      <c r="VE151" s="10"/>
      <c r="VF151" s="10"/>
      <c r="VG151" s="10"/>
      <c r="VH151" s="10"/>
      <c r="VI151" s="10"/>
      <c r="VJ151" s="10"/>
      <c r="VK151" s="10"/>
      <c r="VL151" s="10"/>
      <c r="VM151" s="10"/>
      <c r="VN151" s="10"/>
      <c r="VO151" s="10"/>
      <c r="VP151" s="10"/>
      <c r="VQ151" s="10"/>
      <c r="VR151" s="10"/>
      <c r="VS151" s="10"/>
      <c r="VT151" s="10"/>
      <c r="VU151" s="10"/>
      <c r="VV151" s="10"/>
      <c r="VW151" s="10"/>
      <c r="VX151" s="10"/>
      <c r="VY151" s="10"/>
      <c r="VZ151" s="10"/>
      <c r="WA151" s="10"/>
      <c r="WB151" s="10"/>
      <c r="WC151" s="10"/>
      <c r="WD151" s="10"/>
      <c r="WE151" s="10"/>
      <c r="WF151" s="10"/>
      <c r="WG151" s="10"/>
      <c r="WH151" s="10"/>
      <c r="WI151" s="10"/>
      <c r="WJ151" s="10"/>
      <c r="WK151" s="10"/>
      <c r="WL151" s="10"/>
      <c r="WM151" s="10"/>
      <c r="WN151" s="10"/>
      <c r="WO151" s="10"/>
      <c r="WP151" s="10"/>
      <c r="WQ151" s="10"/>
      <c r="WR151" s="10"/>
      <c r="WS151" s="10"/>
      <c r="WT151" s="10"/>
      <c r="WU151" s="10"/>
      <c r="WV151" s="10"/>
      <c r="WW151" s="10"/>
      <c r="WX151" s="10"/>
      <c r="WY151" s="10"/>
      <c r="WZ151" s="10"/>
      <c r="XA151" s="10"/>
      <c r="XB151" s="10"/>
      <c r="XC151" s="10"/>
      <c r="XD151" s="10"/>
      <c r="XE151" s="10"/>
      <c r="XF151" s="10"/>
      <c r="XG151" s="10"/>
      <c r="XH151" s="10"/>
      <c r="XI151" s="10"/>
      <c r="XJ151" s="10"/>
      <c r="XK151" s="10"/>
      <c r="XL151" s="10"/>
      <c r="XM151" s="10"/>
      <c r="XN151" s="10"/>
      <c r="XO151" s="10"/>
      <c r="XP151" s="10"/>
      <c r="XQ151" s="10"/>
      <c r="XR151" s="10"/>
      <c r="XS151" s="10"/>
      <c r="XT151" s="10"/>
      <c r="XU151" s="10"/>
      <c r="XV151" s="10"/>
      <c r="XW151" s="10"/>
      <c r="XX151" s="10"/>
      <c r="XY151" s="10"/>
      <c r="XZ151" s="10"/>
      <c r="YA151" s="10"/>
      <c r="YB151" s="10"/>
      <c r="YC151" s="10"/>
      <c r="YD151" s="10"/>
      <c r="YE151" s="10"/>
      <c r="YF151" s="10"/>
      <c r="YG151" s="10"/>
      <c r="YH151" s="10"/>
      <c r="YI151" s="10"/>
      <c r="YJ151" s="10"/>
      <c r="YK151" s="10"/>
      <c r="YL151" s="10"/>
      <c r="YM151" s="10"/>
      <c r="YN151" s="10"/>
      <c r="YO151" s="10"/>
      <c r="YP151" s="10"/>
      <c r="YQ151" s="10"/>
      <c r="YR151" s="10"/>
      <c r="YS151" s="10"/>
      <c r="YT151" s="10"/>
      <c r="YU151" s="10"/>
      <c r="YV151" s="10"/>
      <c r="YW151" s="10"/>
      <c r="YX151" s="10"/>
      <c r="YY151" s="10"/>
      <c r="YZ151" s="10"/>
      <c r="ZA151" s="10"/>
      <c r="ZB151" s="10"/>
      <c r="ZC151" s="10"/>
      <c r="ZD151" s="10"/>
      <c r="ZE151" s="10"/>
      <c r="ZF151" s="10"/>
      <c r="ZG151" s="10"/>
      <c r="ZH151" s="10"/>
      <c r="ZI151" s="10"/>
      <c r="ZJ151" s="10"/>
      <c r="ZK151" s="10"/>
      <c r="ZL151" s="10"/>
      <c r="ZM151" s="10"/>
      <c r="ZN151" s="10"/>
      <c r="ZO151" s="10"/>
      <c r="ZP151" s="10"/>
      <c r="ZQ151" s="10"/>
      <c r="ZR151" s="10"/>
      <c r="ZS151" s="10"/>
      <c r="ZT151" s="10"/>
      <c r="ZU151" s="10"/>
      <c r="ZV151" s="10"/>
      <c r="ZW151" s="10"/>
      <c r="ZX151" s="10"/>
      <c r="ZY151" s="10"/>
      <c r="ZZ151" s="10"/>
      <c r="AAA151" s="10"/>
      <c r="AAB151" s="10"/>
      <c r="AAC151" s="10"/>
      <c r="AAD151" s="10"/>
      <c r="AAE151" s="10"/>
      <c r="AAF151" s="10"/>
      <c r="AAG151" s="10"/>
      <c r="AAH151" s="10"/>
      <c r="AAI151" s="10"/>
      <c r="AAJ151" s="10"/>
      <c r="AAK151" s="10"/>
      <c r="AAL151" s="10"/>
      <c r="AAM151" s="10"/>
      <c r="AAN151" s="10"/>
      <c r="AAO151" s="10"/>
      <c r="AAP151" s="10"/>
      <c r="AAQ151" s="10"/>
      <c r="AAR151" s="10"/>
      <c r="AAS151" s="10"/>
      <c r="AAT151" s="10"/>
      <c r="AAU151" s="10"/>
      <c r="AAV151" s="10"/>
      <c r="AAW151" s="10"/>
      <c r="AAX151" s="10"/>
      <c r="AAY151" s="10"/>
      <c r="AAZ151" s="10"/>
      <c r="ABA151" s="10"/>
      <c r="ABB151" s="10"/>
      <c r="ABC151" s="10"/>
      <c r="ABD151" s="10"/>
      <c r="ABE151" s="10"/>
      <c r="ABF151" s="10"/>
      <c r="ABG151" s="10"/>
      <c r="ABH151" s="10"/>
      <c r="ABI151" s="10"/>
      <c r="ABJ151" s="10"/>
      <c r="ABK151" s="10"/>
      <c r="ABL151" s="10"/>
      <c r="ABM151" s="10"/>
      <c r="ABN151" s="10"/>
      <c r="ABO151" s="10"/>
      <c r="ABP151" s="10"/>
      <c r="ABQ151" s="10"/>
      <c r="ABR151" s="10"/>
      <c r="ABS151" s="10"/>
      <c r="ABT151" s="10"/>
      <c r="ABU151" s="10"/>
      <c r="ABV151" s="10"/>
      <c r="ABW151" s="10"/>
      <c r="ABX151" s="10"/>
      <c r="ABY151" s="10"/>
      <c r="ABZ151" s="10"/>
      <c r="ACA151" s="10"/>
      <c r="ACB151" s="10"/>
      <c r="ACC151" s="10"/>
      <c r="ACD151" s="10"/>
      <c r="ACE151" s="10"/>
      <c r="ACF151" s="10"/>
      <c r="ACG151" s="10"/>
      <c r="ACH151" s="10"/>
      <c r="ACI151" s="10"/>
      <c r="ACJ151" s="10"/>
      <c r="ACK151" s="10"/>
      <c r="ACL151" s="10"/>
      <c r="ACM151" s="10"/>
      <c r="ACN151" s="10"/>
      <c r="ACO151" s="10"/>
      <c r="ACP151" s="10"/>
      <c r="ACQ151" s="10"/>
      <c r="ACR151" s="10"/>
      <c r="ACS151" s="10"/>
      <c r="ACT151" s="10"/>
      <c r="ACU151" s="10"/>
      <c r="ACV151" s="10"/>
      <c r="ACW151" s="10"/>
      <c r="ACX151" s="10"/>
      <c r="ACY151" s="10"/>
      <c r="ACZ151" s="10"/>
      <c r="ADA151" s="10"/>
      <c r="ADB151" s="10"/>
      <c r="ADC151" s="10"/>
      <c r="ADD151" s="10"/>
      <c r="ADE151" s="10"/>
      <c r="ADF151" s="10"/>
      <c r="ADG151" s="10"/>
      <c r="ADH151" s="10"/>
      <c r="ADI151" s="10"/>
      <c r="ADJ151" s="10"/>
      <c r="ADK151" s="10"/>
      <c r="ADL151" s="10"/>
      <c r="ADM151" s="10"/>
      <c r="ADN151" s="10"/>
      <c r="ADO151" s="10"/>
      <c r="ADP151" s="10"/>
      <c r="ADQ151" s="10"/>
      <c r="ADR151" s="10"/>
      <c r="ADS151" s="10"/>
      <c r="ADT151" s="10"/>
      <c r="ADU151" s="10"/>
      <c r="ADV151" s="10"/>
      <c r="ADW151" s="10"/>
      <c r="ADX151" s="10"/>
      <c r="ADY151" s="10"/>
      <c r="ADZ151" s="10"/>
      <c r="AEA151" s="10"/>
      <c r="AEB151" s="10"/>
      <c r="AEC151" s="10"/>
      <c r="AED151" s="10"/>
    </row>
    <row r="152" spans="1:810" s="88" customFormat="1" x14ac:dyDescent="0.3">
      <c r="A152" s="49"/>
      <c r="B152" s="51">
        <v>3</v>
      </c>
      <c r="C152" s="78" t="s">
        <v>443</v>
      </c>
      <c r="D152" s="87" t="s">
        <v>63</v>
      </c>
      <c r="E152" s="79" t="s">
        <v>100</v>
      </c>
      <c r="F152" s="79" t="s">
        <v>101</v>
      </c>
      <c r="G152" s="79">
        <v>8</v>
      </c>
      <c r="H152" s="80">
        <v>1540000</v>
      </c>
      <c r="I152" s="79">
        <v>2</v>
      </c>
      <c r="J152" s="79" t="s">
        <v>32</v>
      </c>
      <c r="K152" s="79" t="s">
        <v>33</v>
      </c>
      <c r="L152" s="105">
        <v>11</v>
      </c>
      <c r="M152" s="82">
        <v>1984</v>
      </c>
      <c r="N152" s="104">
        <v>1984</v>
      </c>
      <c r="O152" s="80"/>
      <c r="P152" s="84"/>
      <c r="Q152" s="84"/>
      <c r="R152" s="85" t="s">
        <v>302</v>
      </c>
      <c r="S152" s="86"/>
      <c r="T152" s="45"/>
      <c r="U152" s="46" t="str">
        <f t="shared" si="2"/>
        <v>Au</v>
      </c>
      <c r="V152" s="45"/>
      <c r="W152" s="45"/>
      <c r="X152" s="45"/>
      <c r="Y152" s="45"/>
      <c r="Z152" s="45"/>
      <c r="AA152" s="45"/>
      <c r="AB152" s="45"/>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c r="NZ152" s="10"/>
      <c r="OA152" s="10"/>
      <c r="OB152" s="10"/>
      <c r="OC152" s="10"/>
      <c r="OD152" s="10"/>
      <c r="OE152" s="10"/>
      <c r="OF152" s="10"/>
      <c r="OG152" s="10"/>
      <c r="OH152" s="10"/>
      <c r="OI152" s="10"/>
      <c r="OJ152" s="10"/>
      <c r="OK152" s="10"/>
      <c r="OL152" s="10"/>
      <c r="OM152" s="10"/>
      <c r="ON152" s="10"/>
      <c r="OO152" s="10"/>
      <c r="OP152" s="10"/>
      <c r="OQ152" s="10"/>
      <c r="OR152" s="10"/>
      <c r="OS152" s="10"/>
      <c r="OT152" s="10"/>
      <c r="OU152" s="10"/>
      <c r="OV152" s="10"/>
      <c r="OW152" s="10"/>
      <c r="OX152" s="10"/>
      <c r="OY152" s="10"/>
      <c r="OZ152" s="10"/>
      <c r="PA152" s="10"/>
      <c r="PB152" s="10"/>
      <c r="PC152" s="10"/>
      <c r="PD152" s="10"/>
      <c r="PE152" s="10"/>
      <c r="PF152" s="10"/>
      <c r="PG152" s="10"/>
      <c r="PH152" s="10"/>
      <c r="PI152" s="10"/>
      <c r="PJ152" s="10"/>
      <c r="PK152" s="10"/>
      <c r="PL152" s="10"/>
      <c r="PM152" s="10"/>
      <c r="PN152" s="10"/>
      <c r="PO152" s="10"/>
      <c r="PP152" s="10"/>
      <c r="PQ152" s="10"/>
      <c r="PR152" s="10"/>
      <c r="PS152" s="10"/>
      <c r="PT152" s="10"/>
      <c r="PU152" s="10"/>
      <c r="PV152" s="10"/>
      <c r="PW152" s="10"/>
      <c r="PX152" s="10"/>
      <c r="PY152" s="10"/>
      <c r="PZ152" s="10"/>
      <c r="QA152" s="10"/>
      <c r="QB152" s="10"/>
      <c r="QC152" s="10"/>
      <c r="QD152" s="10"/>
      <c r="QE152" s="10"/>
      <c r="QF152" s="10"/>
      <c r="QG152" s="10"/>
      <c r="QH152" s="10"/>
      <c r="QI152" s="10"/>
      <c r="QJ152" s="10"/>
      <c r="QK152" s="10"/>
      <c r="QL152" s="10"/>
      <c r="QM152" s="10"/>
      <c r="QN152" s="10"/>
      <c r="QO152" s="10"/>
      <c r="QP152" s="10"/>
      <c r="QQ152" s="10"/>
      <c r="QR152" s="10"/>
      <c r="QS152" s="10"/>
      <c r="QT152" s="10"/>
      <c r="QU152" s="10"/>
      <c r="QV152" s="10"/>
      <c r="QW152" s="10"/>
      <c r="QX152" s="10"/>
      <c r="QY152" s="10"/>
      <c r="QZ152" s="10"/>
      <c r="RA152" s="10"/>
      <c r="RB152" s="10"/>
      <c r="RC152" s="10"/>
      <c r="RD152" s="10"/>
      <c r="RE152" s="10"/>
      <c r="RF152" s="10"/>
      <c r="RG152" s="10"/>
      <c r="RH152" s="10"/>
      <c r="RI152" s="10"/>
      <c r="RJ152" s="10"/>
      <c r="RK152" s="10"/>
      <c r="RL152" s="10"/>
      <c r="RM152" s="10"/>
      <c r="RN152" s="10"/>
      <c r="RO152" s="10"/>
      <c r="RP152" s="10"/>
      <c r="RQ152" s="10"/>
      <c r="RR152" s="10"/>
      <c r="RS152" s="10"/>
      <c r="RT152" s="10"/>
      <c r="RU152" s="10"/>
      <c r="RV152" s="10"/>
      <c r="RW152" s="10"/>
      <c r="RX152" s="10"/>
      <c r="RY152" s="10"/>
      <c r="RZ152" s="10"/>
      <c r="SA152" s="10"/>
      <c r="SB152" s="10"/>
      <c r="SC152" s="10"/>
      <c r="SD152" s="10"/>
      <c r="SE152" s="10"/>
      <c r="SF152" s="10"/>
      <c r="SG152" s="10"/>
      <c r="SH152" s="10"/>
      <c r="SI152" s="10"/>
      <c r="SJ152" s="10"/>
      <c r="SK152" s="10"/>
      <c r="SL152" s="10"/>
      <c r="SM152" s="10"/>
      <c r="SN152" s="10"/>
      <c r="SO152" s="10"/>
      <c r="SP152" s="10"/>
      <c r="SQ152" s="10"/>
      <c r="SR152" s="10"/>
      <c r="SS152" s="10"/>
      <c r="ST152" s="10"/>
      <c r="SU152" s="10"/>
      <c r="SV152" s="10"/>
      <c r="SW152" s="10"/>
      <c r="SX152" s="10"/>
      <c r="SY152" s="10"/>
      <c r="SZ152" s="10"/>
      <c r="TA152" s="10"/>
      <c r="TB152" s="10"/>
      <c r="TC152" s="10"/>
      <c r="TD152" s="10"/>
      <c r="TE152" s="10"/>
      <c r="TF152" s="10"/>
      <c r="TG152" s="10"/>
      <c r="TH152" s="10"/>
      <c r="TI152" s="10"/>
      <c r="TJ152" s="10"/>
      <c r="TK152" s="10"/>
      <c r="TL152" s="10"/>
      <c r="TM152" s="10"/>
      <c r="TN152" s="10"/>
      <c r="TO152" s="10"/>
      <c r="TP152" s="10"/>
      <c r="TQ152" s="10"/>
      <c r="TR152" s="10"/>
      <c r="TS152" s="10"/>
      <c r="TT152" s="10"/>
      <c r="TU152" s="10"/>
      <c r="TV152" s="10"/>
      <c r="TW152" s="10"/>
      <c r="TX152" s="10"/>
      <c r="TY152" s="10"/>
      <c r="TZ152" s="10"/>
      <c r="UA152" s="10"/>
      <c r="UB152" s="10"/>
      <c r="UC152" s="10"/>
      <c r="UD152" s="10"/>
      <c r="UE152" s="10"/>
      <c r="UF152" s="10"/>
      <c r="UG152" s="10"/>
      <c r="UH152" s="10"/>
      <c r="UI152" s="10"/>
      <c r="UJ152" s="10"/>
      <c r="UK152" s="10"/>
      <c r="UL152" s="10"/>
      <c r="UM152" s="10"/>
      <c r="UN152" s="10"/>
      <c r="UO152" s="10"/>
      <c r="UP152" s="10"/>
      <c r="UQ152" s="10"/>
      <c r="UR152" s="10"/>
      <c r="US152" s="10"/>
      <c r="UT152" s="10"/>
      <c r="UU152" s="10"/>
      <c r="UV152" s="10"/>
      <c r="UW152" s="10"/>
      <c r="UX152" s="10"/>
      <c r="UY152" s="10"/>
      <c r="UZ152" s="10"/>
      <c r="VA152" s="10"/>
      <c r="VB152" s="10"/>
      <c r="VC152" s="10"/>
      <c r="VD152" s="10"/>
      <c r="VE152" s="10"/>
      <c r="VF152" s="10"/>
      <c r="VG152" s="10"/>
      <c r="VH152" s="10"/>
      <c r="VI152" s="10"/>
      <c r="VJ152" s="10"/>
      <c r="VK152" s="10"/>
      <c r="VL152" s="10"/>
      <c r="VM152" s="10"/>
      <c r="VN152" s="10"/>
      <c r="VO152" s="10"/>
      <c r="VP152" s="10"/>
      <c r="VQ152" s="10"/>
      <c r="VR152" s="10"/>
      <c r="VS152" s="10"/>
      <c r="VT152" s="10"/>
      <c r="VU152" s="10"/>
      <c r="VV152" s="10"/>
      <c r="VW152" s="10"/>
      <c r="VX152" s="10"/>
      <c r="VY152" s="10"/>
      <c r="VZ152" s="10"/>
      <c r="WA152" s="10"/>
      <c r="WB152" s="10"/>
      <c r="WC152" s="10"/>
      <c r="WD152" s="10"/>
      <c r="WE152" s="10"/>
      <c r="WF152" s="10"/>
      <c r="WG152" s="10"/>
      <c r="WH152" s="10"/>
      <c r="WI152" s="10"/>
      <c r="WJ152" s="10"/>
      <c r="WK152" s="10"/>
      <c r="WL152" s="10"/>
      <c r="WM152" s="10"/>
      <c r="WN152" s="10"/>
      <c r="WO152" s="10"/>
      <c r="WP152" s="10"/>
      <c r="WQ152" s="10"/>
      <c r="WR152" s="10"/>
      <c r="WS152" s="10"/>
      <c r="WT152" s="10"/>
      <c r="WU152" s="10"/>
      <c r="WV152" s="10"/>
      <c r="WW152" s="10"/>
      <c r="WX152" s="10"/>
      <c r="WY152" s="10"/>
      <c r="WZ152" s="10"/>
      <c r="XA152" s="10"/>
      <c r="XB152" s="10"/>
      <c r="XC152" s="10"/>
      <c r="XD152" s="10"/>
      <c r="XE152" s="10"/>
      <c r="XF152" s="10"/>
      <c r="XG152" s="10"/>
      <c r="XH152" s="10"/>
      <c r="XI152" s="10"/>
      <c r="XJ152" s="10"/>
      <c r="XK152" s="10"/>
      <c r="XL152" s="10"/>
      <c r="XM152" s="10"/>
      <c r="XN152" s="10"/>
      <c r="XO152" s="10"/>
      <c r="XP152" s="10"/>
      <c r="XQ152" s="10"/>
      <c r="XR152" s="10"/>
      <c r="XS152" s="10"/>
      <c r="XT152" s="10"/>
      <c r="XU152" s="10"/>
      <c r="XV152" s="10"/>
      <c r="XW152" s="10"/>
      <c r="XX152" s="10"/>
      <c r="XY152" s="10"/>
      <c r="XZ152" s="10"/>
      <c r="YA152" s="10"/>
      <c r="YB152" s="10"/>
      <c r="YC152" s="10"/>
      <c r="YD152" s="10"/>
      <c r="YE152" s="10"/>
      <c r="YF152" s="10"/>
      <c r="YG152" s="10"/>
      <c r="YH152" s="10"/>
      <c r="YI152" s="10"/>
      <c r="YJ152" s="10"/>
      <c r="YK152" s="10"/>
      <c r="YL152" s="10"/>
      <c r="YM152" s="10"/>
      <c r="YN152" s="10"/>
      <c r="YO152" s="10"/>
      <c r="YP152" s="10"/>
      <c r="YQ152" s="10"/>
      <c r="YR152" s="10"/>
      <c r="YS152" s="10"/>
      <c r="YT152" s="10"/>
      <c r="YU152" s="10"/>
      <c r="YV152" s="10"/>
      <c r="YW152" s="10"/>
      <c r="YX152" s="10"/>
      <c r="YY152" s="10"/>
      <c r="YZ152" s="10"/>
      <c r="ZA152" s="10"/>
      <c r="ZB152" s="10"/>
      <c r="ZC152" s="10"/>
      <c r="ZD152" s="10"/>
      <c r="ZE152" s="10"/>
      <c r="ZF152" s="10"/>
      <c r="ZG152" s="10"/>
      <c r="ZH152" s="10"/>
      <c r="ZI152" s="10"/>
      <c r="ZJ152" s="10"/>
      <c r="ZK152" s="10"/>
      <c r="ZL152" s="10"/>
      <c r="ZM152" s="10"/>
      <c r="ZN152" s="10"/>
      <c r="ZO152" s="10"/>
      <c r="ZP152" s="10"/>
      <c r="ZQ152" s="10"/>
      <c r="ZR152" s="10"/>
      <c r="ZS152" s="10"/>
      <c r="ZT152" s="10"/>
      <c r="ZU152" s="10"/>
      <c r="ZV152" s="10"/>
      <c r="ZW152" s="10"/>
      <c r="ZX152" s="10"/>
      <c r="ZY152" s="10"/>
      <c r="ZZ152" s="10"/>
      <c r="AAA152" s="10"/>
      <c r="AAB152" s="10"/>
      <c r="AAC152" s="10"/>
      <c r="AAD152" s="10"/>
      <c r="AAE152" s="10"/>
      <c r="AAF152" s="10"/>
      <c r="AAG152" s="10"/>
      <c r="AAH152" s="10"/>
      <c r="AAI152" s="10"/>
      <c r="AAJ152" s="10"/>
      <c r="AAK152" s="10"/>
      <c r="AAL152" s="10"/>
      <c r="AAM152" s="10"/>
      <c r="AAN152" s="10"/>
      <c r="AAO152" s="10"/>
      <c r="AAP152" s="10"/>
      <c r="AAQ152" s="10"/>
      <c r="AAR152" s="10"/>
      <c r="AAS152" s="10"/>
      <c r="AAT152" s="10"/>
      <c r="AAU152" s="10"/>
      <c r="AAV152" s="10"/>
      <c r="AAW152" s="10"/>
      <c r="AAX152" s="10"/>
      <c r="AAY152" s="10"/>
      <c r="AAZ152" s="10"/>
      <c r="ABA152" s="10"/>
      <c r="ABB152" s="10"/>
      <c r="ABC152" s="10"/>
      <c r="ABD152" s="10"/>
      <c r="ABE152" s="10"/>
      <c r="ABF152" s="10"/>
      <c r="ABG152" s="10"/>
      <c r="ABH152" s="10"/>
      <c r="ABI152" s="10"/>
      <c r="ABJ152" s="10"/>
      <c r="ABK152" s="10"/>
      <c r="ABL152" s="10"/>
      <c r="ABM152" s="10"/>
      <c r="ABN152" s="10"/>
      <c r="ABO152" s="10"/>
      <c r="ABP152" s="10"/>
      <c r="ABQ152" s="10"/>
      <c r="ABR152" s="10"/>
      <c r="ABS152" s="10"/>
      <c r="ABT152" s="10"/>
      <c r="ABU152" s="10"/>
      <c r="ABV152" s="10"/>
      <c r="ABW152" s="10"/>
      <c r="ABX152" s="10"/>
      <c r="ABY152" s="10"/>
      <c r="ABZ152" s="10"/>
      <c r="ACA152" s="10"/>
      <c r="ACB152" s="10"/>
      <c r="ACC152" s="10"/>
      <c r="ACD152" s="10"/>
      <c r="ACE152" s="10"/>
      <c r="ACF152" s="10"/>
      <c r="ACG152" s="10"/>
      <c r="ACH152" s="10"/>
      <c r="ACI152" s="10"/>
      <c r="ACJ152" s="10"/>
      <c r="ACK152" s="10"/>
      <c r="ACL152" s="10"/>
      <c r="ACM152" s="10"/>
      <c r="ACN152" s="10"/>
      <c r="ACO152" s="10"/>
      <c r="ACP152" s="10"/>
      <c r="ACQ152" s="10"/>
      <c r="ACR152" s="10"/>
      <c r="ACS152" s="10"/>
      <c r="ACT152" s="10"/>
      <c r="ACU152" s="10"/>
      <c r="ACV152" s="10"/>
      <c r="ACW152" s="10"/>
      <c r="ACX152" s="10"/>
      <c r="ACY152" s="10"/>
      <c r="ACZ152" s="10"/>
      <c r="ADA152" s="10"/>
      <c r="ADB152" s="10"/>
      <c r="ADC152" s="10"/>
      <c r="ADD152" s="10"/>
      <c r="ADE152" s="10"/>
      <c r="ADF152" s="10"/>
      <c r="ADG152" s="10"/>
      <c r="ADH152" s="10"/>
      <c r="ADI152" s="10"/>
      <c r="ADJ152" s="10"/>
      <c r="ADK152" s="10"/>
      <c r="ADL152" s="10"/>
      <c r="ADM152" s="10"/>
      <c r="ADN152" s="10"/>
      <c r="ADO152" s="10"/>
      <c r="ADP152" s="10"/>
      <c r="ADQ152" s="10"/>
      <c r="ADR152" s="10"/>
      <c r="ADS152" s="10"/>
      <c r="ADT152" s="10"/>
      <c r="ADU152" s="10"/>
      <c r="ADV152" s="10"/>
      <c r="ADW152" s="10"/>
      <c r="ADX152" s="10"/>
      <c r="ADY152" s="10"/>
      <c r="ADZ152" s="10"/>
      <c r="AEA152" s="10"/>
      <c r="AEB152" s="10"/>
      <c r="AEC152" s="10"/>
      <c r="AED152" s="10"/>
    </row>
    <row r="153" spans="1:810" s="88" customFormat="1" x14ac:dyDescent="0.3">
      <c r="A153" s="49"/>
      <c r="B153" s="51">
        <v>3</v>
      </c>
      <c r="C153" s="78" t="s">
        <v>444</v>
      </c>
      <c r="D153" s="87" t="s">
        <v>445</v>
      </c>
      <c r="E153" s="79" t="s">
        <v>192</v>
      </c>
      <c r="F153" s="79" t="s">
        <v>101</v>
      </c>
      <c r="G153" s="79">
        <v>9</v>
      </c>
      <c r="H153" s="80"/>
      <c r="I153" s="79">
        <v>1</v>
      </c>
      <c r="J153" s="79" t="s">
        <v>32</v>
      </c>
      <c r="K153" s="79" t="s">
        <v>43</v>
      </c>
      <c r="L153" s="105">
        <v>179</v>
      </c>
      <c r="M153" s="82">
        <v>1984</v>
      </c>
      <c r="N153" s="104">
        <v>1984</v>
      </c>
      <c r="O153" s="80"/>
      <c r="P153" s="84"/>
      <c r="Q153" s="84"/>
      <c r="R153" s="85" t="s">
        <v>302</v>
      </c>
      <c r="S153" s="86"/>
      <c r="T153" s="45"/>
      <c r="U153" s="46" t="str">
        <f t="shared" si="2"/>
        <v>Vermiculite</v>
      </c>
      <c r="V153" s="45"/>
      <c r="W153" s="45"/>
      <c r="X153" s="45"/>
      <c r="Y153" s="45"/>
      <c r="Z153" s="45"/>
      <c r="AA153" s="45"/>
      <c r="AB153" s="45"/>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c r="KJ153" s="10"/>
      <c r="KK153" s="10"/>
      <c r="KL153" s="10"/>
      <c r="KM153" s="10"/>
      <c r="KN153" s="10"/>
      <c r="KO153" s="10"/>
      <c r="KP153" s="10"/>
      <c r="KQ153" s="10"/>
      <c r="KR153" s="10"/>
      <c r="KS153" s="10"/>
      <c r="KT153" s="10"/>
      <c r="KU153" s="10"/>
      <c r="KV153" s="10"/>
      <c r="KW153" s="10"/>
      <c r="KX153" s="10"/>
      <c r="KY153" s="10"/>
      <c r="KZ153" s="10"/>
      <c r="LA153" s="10"/>
      <c r="LB153" s="10"/>
      <c r="LC153" s="10"/>
      <c r="LD153" s="10"/>
      <c r="LE153" s="10"/>
      <c r="LF153" s="10"/>
      <c r="LG153" s="10"/>
      <c r="LH153" s="10"/>
      <c r="LI153" s="10"/>
      <c r="LJ153" s="10"/>
      <c r="LK153" s="10"/>
      <c r="LL153" s="10"/>
      <c r="LM153" s="10"/>
      <c r="LN153" s="10"/>
      <c r="LO153" s="10"/>
      <c r="LP153" s="10"/>
      <c r="LQ153" s="10"/>
      <c r="LR153" s="10"/>
      <c r="LS153" s="10"/>
      <c r="LT153" s="10"/>
      <c r="LU153" s="10"/>
      <c r="LV153" s="10"/>
      <c r="LW153" s="10"/>
      <c r="LX153" s="10"/>
      <c r="LY153" s="10"/>
      <c r="LZ153" s="10"/>
      <c r="MA153" s="10"/>
      <c r="MB153" s="10"/>
      <c r="MC153" s="10"/>
      <c r="MD153" s="10"/>
      <c r="ME153" s="10"/>
      <c r="MF153" s="10"/>
      <c r="MG153" s="10"/>
      <c r="MH153" s="10"/>
      <c r="MI153" s="10"/>
      <c r="MJ153" s="10"/>
      <c r="MK153" s="10"/>
      <c r="ML153" s="10"/>
      <c r="MM153" s="10"/>
      <c r="MN153" s="10"/>
      <c r="MO153" s="10"/>
      <c r="MP153" s="10"/>
      <c r="MQ153" s="10"/>
      <c r="MR153" s="10"/>
      <c r="MS153" s="10"/>
      <c r="MT153" s="10"/>
      <c r="MU153" s="10"/>
      <c r="MV153" s="10"/>
      <c r="MW153" s="10"/>
      <c r="MX153" s="10"/>
      <c r="MY153" s="10"/>
      <c r="MZ153" s="10"/>
      <c r="NA153" s="10"/>
      <c r="NB153" s="10"/>
      <c r="NC153" s="10"/>
      <c r="ND153" s="10"/>
      <c r="NE153" s="10"/>
      <c r="NF153" s="10"/>
      <c r="NG153" s="10"/>
      <c r="NH153" s="10"/>
      <c r="NI153" s="10"/>
      <c r="NJ153" s="10"/>
      <c r="NK153" s="10"/>
      <c r="NL153" s="10"/>
      <c r="NM153" s="10"/>
      <c r="NN153" s="10"/>
      <c r="NO153" s="10"/>
      <c r="NP153" s="10"/>
      <c r="NQ153" s="10"/>
      <c r="NR153" s="10"/>
      <c r="NS153" s="10"/>
      <c r="NT153" s="10"/>
      <c r="NU153" s="10"/>
      <c r="NV153" s="10"/>
      <c r="NW153" s="10"/>
      <c r="NX153" s="10"/>
      <c r="NY153" s="10"/>
      <c r="NZ153" s="10"/>
      <c r="OA153" s="10"/>
      <c r="OB153" s="10"/>
      <c r="OC153" s="10"/>
      <c r="OD153" s="10"/>
      <c r="OE153" s="10"/>
      <c r="OF153" s="10"/>
      <c r="OG153" s="10"/>
      <c r="OH153" s="10"/>
      <c r="OI153" s="10"/>
      <c r="OJ153" s="10"/>
      <c r="OK153" s="10"/>
      <c r="OL153" s="10"/>
      <c r="OM153" s="10"/>
      <c r="ON153" s="10"/>
      <c r="OO153" s="10"/>
      <c r="OP153" s="10"/>
      <c r="OQ153" s="10"/>
      <c r="OR153" s="10"/>
      <c r="OS153" s="10"/>
      <c r="OT153" s="10"/>
      <c r="OU153" s="10"/>
      <c r="OV153" s="10"/>
      <c r="OW153" s="10"/>
      <c r="OX153" s="10"/>
      <c r="OY153" s="10"/>
      <c r="OZ153" s="10"/>
      <c r="PA153" s="10"/>
      <c r="PB153" s="10"/>
      <c r="PC153" s="10"/>
      <c r="PD153" s="10"/>
      <c r="PE153" s="10"/>
      <c r="PF153" s="10"/>
      <c r="PG153" s="10"/>
      <c r="PH153" s="10"/>
      <c r="PI153" s="10"/>
      <c r="PJ153" s="10"/>
      <c r="PK153" s="10"/>
      <c r="PL153" s="10"/>
      <c r="PM153" s="10"/>
      <c r="PN153" s="10"/>
      <c r="PO153" s="10"/>
      <c r="PP153" s="10"/>
      <c r="PQ153" s="10"/>
      <c r="PR153" s="10"/>
      <c r="PS153" s="10"/>
      <c r="PT153" s="10"/>
      <c r="PU153" s="10"/>
      <c r="PV153" s="10"/>
      <c r="PW153" s="10"/>
      <c r="PX153" s="10"/>
      <c r="PY153" s="10"/>
      <c r="PZ153" s="10"/>
      <c r="QA153" s="10"/>
      <c r="QB153" s="10"/>
      <c r="QC153" s="10"/>
      <c r="QD153" s="10"/>
      <c r="QE153" s="10"/>
      <c r="QF153" s="10"/>
      <c r="QG153" s="10"/>
      <c r="QH153" s="10"/>
      <c r="QI153" s="10"/>
      <c r="QJ153" s="10"/>
      <c r="QK153" s="10"/>
      <c r="QL153" s="10"/>
      <c r="QM153" s="10"/>
      <c r="QN153" s="10"/>
      <c r="QO153" s="10"/>
      <c r="QP153" s="10"/>
      <c r="QQ153" s="10"/>
      <c r="QR153" s="10"/>
      <c r="QS153" s="10"/>
      <c r="QT153" s="10"/>
      <c r="QU153" s="10"/>
      <c r="QV153" s="10"/>
      <c r="QW153" s="10"/>
      <c r="QX153" s="10"/>
      <c r="QY153" s="10"/>
      <c r="QZ153" s="10"/>
      <c r="RA153" s="10"/>
      <c r="RB153" s="10"/>
      <c r="RC153" s="10"/>
      <c r="RD153" s="10"/>
      <c r="RE153" s="10"/>
      <c r="RF153" s="10"/>
      <c r="RG153" s="10"/>
      <c r="RH153" s="10"/>
      <c r="RI153" s="10"/>
      <c r="RJ153" s="10"/>
      <c r="RK153" s="10"/>
      <c r="RL153" s="10"/>
      <c r="RM153" s="10"/>
      <c r="RN153" s="10"/>
      <c r="RO153" s="10"/>
      <c r="RP153" s="10"/>
      <c r="RQ153" s="10"/>
      <c r="RR153" s="10"/>
      <c r="RS153" s="10"/>
      <c r="RT153" s="10"/>
      <c r="RU153" s="10"/>
      <c r="RV153" s="10"/>
      <c r="RW153" s="10"/>
      <c r="RX153" s="10"/>
      <c r="RY153" s="10"/>
      <c r="RZ153" s="10"/>
      <c r="SA153" s="10"/>
      <c r="SB153" s="10"/>
      <c r="SC153" s="10"/>
      <c r="SD153" s="10"/>
      <c r="SE153" s="10"/>
      <c r="SF153" s="10"/>
      <c r="SG153" s="10"/>
      <c r="SH153" s="10"/>
      <c r="SI153" s="10"/>
      <c r="SJ153" s="10"/>
      <c r="SK153" s="10"/>
      <c r="SL153" s="10"/>
      <c r="SM153" s="10"/>
      <c r="SN153" s="10"/>
      <c r="SO153" s="10"/>
      <c r="SP153" s="10"/>
      <c r="SQ153" s="10"/>
      <c r="SR153" s="10"/>
      <c r="SS153" s="10"/>
      <c r="ST153" s="10"/>
      <c r="SU153" s="10"/>
      <c r="SV153" s="10"/>
      <c r="SW153" s="10"/>
      <c r="SX153" s="10"/>
      <c r="SY153" s="10"/>
      <c r="SZ153" s="10"/>
      <c r="TA153" s="10"/>
      <c r="TB153" s="10"/>
      <c r="TC153" s="10"/>
      <c r="TD153" s="10"/>
      <c r="TE153" s="10"/>
      <c r="TF153" s="10"/>
      <c r="TG153" s="10"/>
      <c r="TH153" s="10"/>
      <c r="TI153" s="10"/>
      <c r="TJ153" s="10"/>
      <c r="TK153" s="10"/>
      <c r="TL153" s="10"/>
      <c r="TM153" s="10"/>
      <c r="TN153" s="10"/>
      <c r="TO153" s="10"/>
      <c r="TP153" s="10"/>
      <c r="TQ153" s="10"/>
      <c r="TR153" s="10"/>
      <c r="TS153" s="10"/>
      <c r="TT153" s="10"/>
      <c r="TU153" s="10"/>
      <c r="TV153" s="10"/>
      <c r="TW153" s="10"/>
      <c r="TX153" s="10"/>
      <c r="TY153" s="10"/>
      <c r="TZ153" s="10"/>
      <c r="UA153" s="10"/>
      <c r="UB153" s="10"/>
      <c r="UC153" s="10"/>
      <c r="UD153" s="10"/>
      <c r="UE153" s="10"/>
      <c r="UF153" s="10"/>
      <c r="UG153" s="10"/>
      <c r="UH153" s="10"/>
      <c r="UI153" s="10"/>
      <c r="UJ153" s="10"/>
      <c r="UK153" s="10"/>
      <c r="UL153" s="10"/>
      <c r="UM153" s="10"/>
      <c r="UN153" s="10"/>
      <c r="UO153" s="10"/>
      <c r="UP153" s="10"/>
      <c r="UQ153" s="10"/>
      <c r="UR153" s="10"/>
      <c r="US153" s="10"/>
      <c r="UT153" s="10"/>
      <c r="UU153" s="10"/>
      <c r="UV153" s="10"/>
      <c r="UW153" s="10"/>
      <c r="UX153" s="10"/>
      <c r="UY153" s="10"/>
      <c r="UZ153" s="10"/>
      <c r="VA153" s="10"/>
      <c r="VB153" s="10"/>
      <c r="VC153" s="10"/>
      <c r="VD153" s="10"/>
      <c r="VE153" s="10"/>
      <c r="VF153" s="10"/>
      <c r="VG153" s="10"/>
      <c r="VH153" s="10"/>
      <c r="VI153" s="10"/>
      <c r="VJ153" s="10"/>
      <c r="VK153" s="10"/>
      <c r="VL153" s="10"/>
      <c r="VM153" s="10"/>
      <c r="VN153" s="10"/>
      <c r="VO153" s="10"/>
      <c r="VP153" s="10"/>
      <c r="VQ153" s="10"/>
      <c r="VR153" s="10"/>
      <c r="VS153" s="10"/>
      <c r="VT153" s="10"/>
      <c r="VU153" s="10"/>
      <c r="VV153" s="10"/>
      <c r="VW153" s="10"/>
      <c r="VX153" s="10"/>
      <c r="VY153" s="10"/>
      <c r="VZ153" s="10"/>
      <c r="WA153" s="10"/>
      <c r="WB153" s="10"/>
      <c r="WC153" s="10"/>
      <c r="WD153" s="10"/>
      <c r="WE153" s="10"/>
      <c r="WF153" s="10"/>
      <c r="WG153" s="10"/>
      <c r="WH153" s="10"/>
      <c r="WI153" s="10"/>
      <c r="WJ153" s="10"/>
      <c r="WK153" s="10"/>
      <c r="WL153" s="10"/>
      <c r="WM153" s="10"/>
      <c r="WN153" s="10"/>
      <c r="WO153" s="10"/>
      <c r="WP153" s="10"/>
      <c r="WQ153" s="10"/>
      <c r="WR153" s="10"/>
      <c r="WS153" s="10"/>
      <c r="WT153" s="10"/>
      <c r="WU153" s="10"/>
      <c r="WV153" s="10"/>
      <c r="WW153" s="10"/>
      <c r="WX153" s="10"/>
      <c r="WY153" s="10"/>
      <c r="WZ153" s="10"/>
      <c r="XA153" s="10"/>
      <c r="XB153" s="10"/>
      <c r="XC153" s="10"/>
      <c r="XD153" s="10"/>
      <c r="XE153" s="10"/>
      <c r="XF153" s="10"/>
      <c r="XG153" s="10"/>
      <c r="XH153" s="10"/>
      <c r="XI153" s="10"/>
      <c r="XJ153" s="10"/>
      <c r="XK153" s="10"/>
      <c r="XL153" s="10"/>
      <c r="XM153" s="10"/>
      <c r="XN153" s="10"/>
      <c r="XO153" s="10"/>
      <c r="XP153" s="10"/>
      <c r="XQ153" s="10"/>
      <c r="XR153" s="10"/>
      <c r="XS153" s="10"/>
      <c r="XT153" s="10"/>
      <c r="XU153" s="10"/>
      <c r="XV153" s="10"/>
      <c r="XW153" s="10"/>
      <c r="XX153" s="10"/>
      <c r="XY153" s="10"/>
      <c r="XZ153" s="10"/>
      <c r="YA153" s="10"/>
      <c r="YB153" s="10"/>
      <c r="YC153" s="10"/>
      <c r="YD153" s="10"/>
      <c r="YE153" s="10"/>
      <c r="YF153" s="10"/>
      <c r="YG153" s="10"/>
      <c r="YH153" s="10"/>
      <c r="YI153" s="10"/>
      <c r="YJ153" s="10"/>
      <c r="YK153" s="10"/>
      <c r="YL153" s="10"/>
      <c r="YM153" s="10"/>
      <c r="YN153" s="10"/>
      <c r="YO153" s="10"/>
      <c r="YP153" s="10"/>
      <c r="YQ153" s="10"/>
      <c r="YR153" s="10"/>
      <c r="YS153" s="10"/>
      <c r="YT153" s="10"/>
      <c r="YU153" s="10"/>
      <c r="YV153" s="10"/>
      <c r="YW153" s="10"/>
      <c r="YX153" s="10"/>
      <c r="YY153" s="10"/>
      <c r="YZ153" s="10"/>
      <c r="ZA153" s="10"/>
      <c r="ZB153" s="10"/>
      <c r="ZC153" s="10"/>
      <c r="ZD153" s="10"/>
      <c r="ZE153" s="10"/>
      <c r="ZF153" s="10"/>
      <c r="ZG153" s="10"/>
      <c r="ZH153" s="10"/>
      <c r="ZI153" s="10"/>
      <c r="ZJ153" s="10"/>
      <c r="ZK153" s="10"/>
      <c r="ZL153" s="10"/>
      <c r="ZM153" s="10"/>
      <c r="ZN153" s="10"/>
      <c r="ZO153" s="10"/>
      <c r="ZP153" s="10"/>
      <c r="ZQ153" s="10"/>
      <c r="ZR153" s="10"/>
      <c r="ZS153" s="10"/>
      <c r="ZT153" s="10"/>
      <c r="ZU153" s="10"/>
      <c r="ZV153" s="10"/>
      <c r="ZW153" s="10"/>
      <c r="ZX153" s="10"/>
      <c r="ZY153" s="10"/>
      <c r="ZZ153" s="10"/>
      <c r="AAA153" s="10"/>
      <c r="AAB153" s="10"/>
      <c r="AAC153" s="10"/>
      <c r="AAD153" s="10"/>
      <c r="AAE153" s="10"/>
      <c r="AAF153" s="10"/>
      <c r="AAG153" s="10"/>
      <c r="AAH153" s="10"/>
      <c r="AAI153" s="10"/>
      <c r="AAJ153" s="10"/>
      <c r="AAK153" s="10"/>
      <c r="AAL153" s="10"/>
      <c r="AAM153" s="10"/>
      <c r="AAN153" s="10"/>
      <c r="AAO153" s="10"/>
      <c r="AAP153" s="10"/>
      <c r="AAQ153" s="10"/>
      <c r="AAR153" s="10"/>
      <c r="AAS153" s="10"/>
      <c r="AAT153" s="10"/>
      <c r="AAU153" s="10"/>
      <c r="AAV153" s="10"/>
      <c r="AAW153" s="10"/>
      <c r="AAX153" s="10"/>
      <c r="AAY153" s="10"/>
      <c r="AAZ153" s="10"/>
      <c r="ABA153" s="10"/>
      <c r="ABB153" s="10"/>
      <c r="ABC153" s="10"/>
      <c r="ABD153" s="10"/>
      <c r="ABE153" s="10"/>
      <c r="ABF153" s="10"/>
      <c r="ABG153" s="10"/>
      <c r="ABH153" s="10"/>
      <c r="ABI153" s="10"/>
      <c r="ABJ153" s="10"/>
      <c r="ABK153" s="10"/>
      <c r="ABL153" s="10"/>
      <c r="ABM153" s="10"/>
      <c r="ABN153" s="10"/>
      <c r="ABO153" s="10"/>
      <c r="ABP153" s="10"/>
      <c r="ABQ153" s="10"/>
      <c r="ABR153" s="10"/>
      <c r="ABS153" s="10"/>
      <c r="ABT153" s="10"/>
      <c r="ABU153" s="10"/>
      <c r="ABV153" s="10"/>
      <c r="ABW153" s="10"/>
      <c r="ABX153" s="10"/>
      <c r="ABY153" s="10"/>
      <c r="ABZ153" s="10"/>
      <c r="ACA153" s="10"/>
      <c r="ACB153" s="10"/>
      <c r="ACC153" s="10"/>
      <c r="ACD153" s="10"/>
      <c r="ACE153" s="10"/>
      <c r="ACF153" s="10"/>
      <c r="ACG153" s="10"/>
      <c r="ACH153" s="10"/>
      <c r="ACI153" s="10"/>
      <c r="ACJ153" s="10"/>
      <c r="ACK153" s="10"/>
      <c r="ACL153" s="10"/>
      <c r="ACM153" s="10"/>
      <c r="ACN153" s="10"/>
      <c r="ACO153" s="10"/>
      <c r="ACP153" s="10"/>
      <c r="ACQ153" s="10"/>
      <c r="ACR153" s="10"/>
      <c r="ACS153" s="10"/>
      <c r="ACT153" s="10"/>
      <c r="ACU153" s="10"/>
      <c r="ACV153" s="10"/>
      <c r="ACW153" s="10"/>
      <c r="ACX153" s="10"/>
      <c r="ACY153" s="10"/>
      <c r="ACZ153" s="10"/>
      <c r="ADA153" s="10"/>
      <c r="ADB153" s="10"/>
      <c r="ADC153" s="10"/>
      <c r="ADD153" s="10"/>
      <c r="ADE153" s="10"/>
      <c r="ADF153" s="10"/>
      <c r="ADG153" s="10"/>
      <c r="ADH153" s="10"/>
      <c r="ADI153" s="10"/>
      <c r="ADJ153" s="10"/>
      <c r="ADK153" s="10"/>
      <c r="ADL153" s="10"/>
      <c r="ADM153" s="10"/>
      <c r="ADN153" s="10"/>
      <c r="ADO153" s="10"/>
      <c r="ADP153" s="10"/>
      <c r="ADQ153" s="10"/>
      <c r="ADR153" s="10"/>
      <c r="ADS153" s="10"/>
      <c r="ADT153" s="10"/>
      <c r="ADU153" s="10"/>
      <c r="ADV153" s="10"/>
      <c r="ADW153" s="10"/>
      <c r="ADX153" s="10"/>
      <c r="ADY153" s="10"/>
      <c r="ADZ153" s="10"/>
      <c r="AEA153" s="10"/>
      <c r="AEB153" s="10"/>
      <c r="AEC153" s="10"/>
      <c r="AED153" s="10"/>
    </row>
    <row r="154" spans="1:810" s="88" customFormat="1" x14ac:dyDescent="0.3">
      <c r="A154" s="49"/>
      <c r="B154" s="51">
        <v>3</v>
      </c>
      <c r="C154" s="78" t="s">
        <v>446</v>
      </c>
      <c r="D154" s="87" t="s">
        <v>378</v>
      </c>
      <c r="E154" s="79" t="s">
        <v>309</v>
      </c>
      <c r="F154" s="79" t="s">
        <v>204</v>
      </c>
      <c r="G154" s="79">
        <v>24</v>
      </c>
      <c r="H154" s="80">
        <v>215000</v>
      </c>
      <c r="I154" s="79">
        <v>2</v>
      </c>
      <c r="J154" s="79" t="s">
        <v>32</v>
      </c>
      <c r="K154" s="79" t="s">
        <v>43</v>
      </c>
      <c r="L154" s="105">
        <v>32</v>
      </c>
      <c r="M154" s="82">
        <v>1983</v>
      </c>
      <c r="N154" s="83">
        <v>30469</v>
      </c>
      <c r="O154" s="80"/>
      <c r="P154" s="84"/>
      <c r="Q154" s="84"/>
      <c r="R154" s="85" t="s">
        <v>302</v>
      </c>
      <c r="S154" s="86" t="s">
        <v>447</v>
      </c>
      <c r="T154" s="45" t="s">
        <v>161</v>
      </c>
      <c r="U154" s="46" t="str">
        <f t="shared" si="2"/>
        <v>Ag Pb</v>
      </c>
      <c r="V154" s="45"/>
      <c r="W154" s="45"/>
      <c r="X154" s="45"/>
      <c r="Y154" s="45"/>
      <c r="Z154" s="45">
        <v>1881</v>
      </c>
      <c r="AA154" s="45"/>
      <c r="AB154" s="45"/>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c r="JV154" s="10"/>
      <c r="JW154" s="10"/>
      <c r="JX154" s="10"/>
      <c r="JY154" s="10"/>
      <c r="JZ154" s="10"/>
      <c r="KA154" s="10"/>
      <c r="KB154" s="10"/>
      <c r="KC154" s="10"/>
      <c r="KD154" s="10"/>
      <c r="KE154" s="10"/>
      <c r="KF154" s="10"/>
      <c r="KG154" s="10"/>
      <c r="KH154" s="10"/>
      <c r="KI154" s="10"/>
      <c r="KJ154" s="10"/>
      <c r="KK154" s="10"/>
      <c r="KL154" s="10"/>
      <c r="KM154" s="10"/>
      <c r="KN154" s="10"/>
      <c r="KO154" s="10"/>
      <c r="KP154" s="10"/>
      <c r="KQ154" s="10"/>
      <c r="KR154" s="10"/>
      <c r="KS154" s="10"/>
      <c r="KT154" s="10"/>
      <c r="KU154" s="10"/>
      <c r="KV154" s="10"/>
      <c r="KW154" s="10"/>
      <c r="KX154" s="10"/>
      <c r="KY154" s="10"/>
      <c r="KZ154" s="10"/>
      <c r="LA154" s="10"/>
      <c r="LB154" s="10"/>
      <c r="LC154" s="10"/>
      <c r="LD154" s="10"/>
      <c r="LE154" s="10"/>
      <c r="LF154" s="10"/>
      <c r="LG154" s="10"/>
      <c r="LH154" s="10"/>
      <c r="LI154" s="10"/>
      <c r="LJ154" s="10"/>
      <c r="LK154" s="10"/>
      <c r="LL154" s="10"/>
      <c r="LM154" s="10"/>
      <c r="LN154" s="10"/>
      <c r="LO154" s="10"/>
      <c r="LP154" s="10"/>
      <c r="LQ154" s="10"/>
      <c r="LR154" s="10"/>
      <c r="LS154" s="10"/>
      <c r="LT154" s="10"/>
      <c r="LU154" s="10"/>
      <c r="LV154" s="10"/>
      <c r="LW154" s="10"/>
      <c r="LX154" s="10"/>
      <c r="LY154" s="10"/>
      <c r="LZ154" s="10"/>
      <c r="MA154" s="10"/>
      <c r="MB154" s="10"/>
      <c r="MC154" s="10"/>
      <c r="MD154" s="10"/>
      <c r="ME154" s="10"/>
      <c r="MF154" s="10"/>
      <c r="MG154" s="10"/>
      <c r="MH154" s="10"/>
      <c r="MI154" s="10"/>
      <c r="MJ154" s="10"/>
      <c r="MK154" s="10"/>
      <c r="ML154" s="10"/>
      <c r="MM154" s="10"/>
      <c r="MN154" s="10"/>
      <c r="MO154" s="10"/>
      <c r="MP154" s="10"/>
      <c r="MQ154" s="10"/>
      <c r="MR154" s="10"/>
      <c r="MS154" s="10"/>
      <c r="MT154" s="10"/>
      <c r="MU154" s="10"/>
      <c r="MV154" s="10"/>
      <c r="MW154" s="10"/>
      <c r="MX154" s="10"/>
      <c r="MY154" s="10"/>
      <c r="MZ154" s="10"/>
      <c r="NA154" s="10"/>
      <c r="NB154" s="10"/>
      <c r="NC154" s="10"/>
      <c r="ND154" s="10"/>
      <c r="NE154" s="10"/>
      <c r="NF154" s="10"/>
      <c r="NG154" s="10"/>
      <c r="NH154" s="10"/>
      <c r="NI154" s="10"/>
      <c r="NJ154" s="10"/>
      <c r="NK154" s="10"/>
      <c r="NL154" s="10"/>
      <c r="NM154" s="10"/>
      <c r="NN154" s="10"/>
      <c r="NO154" s="10"/>
      <c r="NP154" s="10"/>
      <c r="NQ154" s="10"/>
      <c r="NR154" s="10"/>
      <c r="NS154" s="10"/>
      <c r="NT154" s="10"/>
      <c r="NU154" s="10"/>
      <c r="NV154" s="10"/>
      <c r="NW154" s="10"/>
      <c r="NX154" s="10"/>
      <c r="NY154" s="10"/>
      <c r="NZ154" s="10"/>
      <c r="OA154" s="10"/>
      <c r="OB154" s="10"/>
      <c r="OC154" s="10"/>
      <c r="OD154" s="10"/>
      <c r="OE154" s="10"/>
      <c r="OF154" s="10"/>
      <c r="OG154" s="10"/>
      <c r="OH154" s="10"/>
      <c r="OI154" s="10"/>
      <c r="OJ154" s="10"/>
      <c r="OK154" s="10"/>
      <c r="OL154" s="10"/>
      <c r="OM154" s="10"/>
      <c r="ON154" s="10"/>
      <c r="OO154" s="10"/>
      <c r="OP154" s="10"/>
      <c r="OQ154" s="10"/>
      <c r="OR154" s="10"/>
      <c r="OS154" s="10"/>
      <c r="OT154" s="10"/>
      <c r="OU154" s="10"/>
      <c r="OV154" s="10"/>
      <c r="OW154" s="10"/>
      <c r="OX154" s="10"/>
      <c r="OY154" s="10"/>
      <c r="OZ154" s="10"/>
      <c r="PA154" s="10"/>
      <c r="PB154" s="10"/>
      <c r="PC154" s="10"/>
      <c r="PD154" s="10"/>
      <c r="PE154" s="10"/>
      <c r="PF154" s="10"/>
      <c r="PG154" s="10"/>
      <c r="PH154" s="10"/>
      <c r="PI154" s="10"/>
      <c r="PJ154" s="10"/>
      <c r="PK154" s="10"/>
      <c r="PL154" s="10"/>
      <c r="PM154" s="10"/>
      <c r="PN154" s="10"/>
      <c r="PO154" s="10"/>
      <c r="PP154" s="10"/>
      <c r="PQ154" s="10"/>
      <c r="PR154" s="10"/>
      <c r="PS154" s="10"/>
      <c r="PT154" s="10"/>
      <c r="PU154" s="10"/>
      <c r="PV154" s="10"/>
      <c r="PW154" s="10"/>
      <c r="PX154" s="10"/>
      <c r="PY154" s="10"/>
      <c r="PZ154" s="10"/>
      <c r="QA154" s="10"/>
      <c r="QB154" s="10"/>
      <c r="QC154" s="10"/>
      <c r="QD154" s="10"/>
      <c r="QE154" s="10"/>
      <c r="QF154" s="10"/>
      <c r="QG154" s="10"/>
      <c r="QH154" s="10"/>
      <c r="QI154" s="10"/>
      <c r="QJ154" s="10"/>
      <c r="QK154" s="10"/>
      <c r="QL154" s="10"/>
      <c r="QM154" s="10"/>
      <c r="QN154" s="10"/>
      <c r="QO154" s="10"/>
      <c r="QP154" s="10"/>
      <c r="QQ154" s="10"/>
      <c r="QR154" s="10"/>
      <c r="QS154" s="10"/>
      <c r="QT154" s="10"/>
      <c r="QU154" s="10"/>
      <c r="QV154" s="10"/>
      <c r="QW154" s="10"/>
      <c r="QX154" s="10"/>
      <c r="QY154" s="10"/>
      <c r="QZ154" s="10"/>
      <c r="RA154" s="10"/>
      <c r="RB154" s="10"/>
      <c r="RC154" s="10"/>
      <c r="RD154" s="10"/>
      <c r="RE154" s="10"/>
      <c r="RF154" s="10"/>
      <c r="RG154" s="10"/>
      <c r="RH154" s="10"/>
      <c r="RI154" s="10"/>
      <c r="RJ154" s="10"/>
      <c r="RK154" s="10"/>
      <c r="RL154" s="10"/>
      <c r="RM154" s="10"/>
      <c r="RN154" s="10"/>
      <c r="RO154" s="10"/>
      <c r="RP154" s="10"/>
      <c r="RQ154" s="10"/>
      <c r="RR154" s="10"/>
      <c r="RS154" s="10"/>
      <c r="RT154" s="10"/>
      <c r="RU154" s="10"/>
      <c r="RV154" s="10"/>
      <c r="RW154" s="10"/>
      <c r="RX154" s="10"/>
      <c r="RY154" s="10"/>
      <c r="RZ154" s="10"/>
      <c r="SA154" s="10"/>
      <c r="SB154" s="10"/>
      <c r="SC154" s="10"/>
      <c r="SD154" s="10"/>
      <c r="SE154" s="10"/>
      <c r="SF154" s="10"/>
      <c r="SG154" s="10"/>
      <c r="SH154" s="10"/>
      <c r="SI154" s="10"/>
      <c r="SJ154" s="10"/>
      <c r="SK154" s="10"/>
      <c r="SL154" s="10"/>
      <c r="SM154" s="10"/>
      <c r="SN154" s="10"/>
      <c r="SO154" s="10"/>
      <c r="SP154" s="10"/>
      <c r="SQ154" s="10"/>
      <c r="SR154" s="10"/>
      <c r="SS154" s="10"/>
      <c r="ST154" s="10"/>
      <c r="SU154" s="10"/>
      <c r="SV154" s="10"/>
      <c r="SW154" s="10"/>
      <c r="SX154" s="10"/>
      <c r="SY154" s="10"/>
      <c r="SZ154" s="10"/>
      <c r="TA154" s="10"/>
      <c r="TB154" s="10"/>
      <c r="TC154" s="10"/>
      <c r="TD154" s="10"/>
      <c r="TE154" s="10"/>
      <c r="TF154" s="10"/>
      <c r="TG154" s="10"/>
      <c r="TH154" s="10"/>
      <c r="TI154" s="10"/>
      <c r="TJ154" s="10"/>
      <c r="TK154" s="10"/>
      <c r="TL154" s="10"/>
      <c r="TM154" s="10"/>
      <c r="TN154" s="10"/>
      <c r="TO154" s="10"/>
      <c r="TP154" s="10"/>
      <c r="TQ154" s="10"/>
      <c r="TR154" s="10"/>
      <c r="TS154" s="10"/>
      <c r="TT154" s="10"/>
      <c r="TU154" s="10"/>
      <c r="TV154" s="10"/>
      <c r="TW154" s="10"/>
      <c r="TX154" s="10"/>
      <c r="TY154" s="10"/>
      <c r="TZ154" s="10"/>
      <c r="UA154" s="10"/>
      <c r="UB154" s="10"/>
      <c r="UC154" s="10"/>
      <c r="UD154" s="10"/>
      <c r="UE154" s="10"/>
      <c r="UF154" s="10"/>
      <c r="UG154" s="10"/>
      <c r="UH154" s="10"/>
      <c r="UI154" s="10"/>
      <c r="UJ154" s="10"/>
      <c r="UK154" s="10"/>
      <c r="UL154" s="10"/>
      <c r="UM154" s="10"/>
      <c r="UN154" s="10"/>
      <c r="UO154" s="10"/>
      <c r="UP154" s="10"/>
      <c r="UQ154" s="10"/>
      <c r="UR154" s="10"/>
      <c r="US154" s="10"/>
      <c r="UT154" s="10"/>
      <c r="UU154" s="10"/>
      <c r="UV154" s="10"/>
      <c r="UW154" s="10"/>
      <c r="UX154" s="10"/>
      <c r="UY154" s="10"/>
      <c r="UZ154" s="10"/>
      <c r="VA154" s="10"/>
      <c r="VB154" s="10"/>
      <c r="VC154" s="10"/>
      <c r="VD154" s="10"/>
      <c r="VE154" s="10"/>
      <c r="VF154" s="10"/>
      <c r="VG154" s="10"/>
      <c r="VH154" s="10"/>
      <c r="VI154" s="10"/>
      <c r="VJ154" s="10"/>
      <c r="VK154" s="10"/>
      <c r="VL154" s="10"/>
      <c r="VM154" s="10"/>
      <c r="VN154" s="10"/>
      <c r="VO154" s="10"/>
      <c r="VP154" s="10"/>
      <c r="VQ154" s="10"/>
      <c r="VR154" s="10"/>
      <c r="VS154" s="10"/>
      <c r="VT154" s="10"/>
      <c r="VU154" s="10"/>
      <c r="VV154" s="10"/>
      <c r="VW154" s="10"/>
      <c r="VX154" s="10"/>
      <c r="VY154" s="10"/>
      <c r="VZ154" s="10"/>
      <c r="WA154" s="10"/>
      <c r="WB154" s="10"/>
      <c r="WC154" s="10"/>
      <c r="WD154" s="10"/>
      <c r="WE154" s="10"/>
      <c r="WF154" s="10"/>
      <c r="WG154" s="10"/>
      <c r="WH154" s="10"/>
      <c r="WI154" s="10"/>
      <c r="WJ154" s="10"/>
      <c r="WK154" s="10"/>
      <c r="WL154" s="10"/>
      <c r="WM154" s="10"/>
      <c r="WN154" s="10"/>
      <c r="WO154" s="10"/>
      <c r="WP154" s="10"/>
      <c r="WQ154" s="10"/>
      <c r="WR154" s="10"/>
      <c r="WS154" s="10"/>
      <c r="WT154" s="10"/>
      <c r="WU154" s="10"/>
      <c r="WV154" s="10"/>
      <c r="WW154" s="10"/>
      <c r="WX154" s="10"/>
      <c r="WY154" s="10"/>
      <c r="WZ154" s="10"/>
      <c r="XA154" s="10"/>
      <c r="XB154" s="10"/>
      <c r="XC154" s="10"/>
      <c r="XD154" s="10"/>
      <c r="XE154" s="10"/>
      <c r="XF154" s="10"/>
      <c r="XG154" s="10"/>
      <c r="XH154" s="10"/>
      <c r="XI154" s="10"/>
      <c r="XJ154" s="10"/>
      <c r="XK154" s="10"/>
      <c r="XL154" s="10"/>
      <c r="XM154" s="10"/>
      <c r="XN154" s="10"/>
      <c r="XO154" s="10"/>
      <c r="XP154" s="10"/>
      <c r="XQ154" s="10"/>
      <c r="XR154" s="10"/>
      <c r="XS154" s="10"/>
      <c r="XT154" s="10"/>
      <c r="XU154" s="10"/>
      <c r="XV154" s="10"/>
      <c r="XW154" s="10"/>
      <c r="XX154" s="10"/>
      <c r="XY154" s="10"/>
      <c r="XZ154" s="10"/>
      <c r="YA154" s="10"/>
      <c r="YB154" s="10"/>
      <c r="YC154" s="10"/>
      <c r="YD154" s="10"/>
      <c r="YE154" s="10"/>
      <c r="YF154" s="10"/>
      <c r="YG154" s="10"/>
      <c r="YH154" s="10"/>
      <c r="YI154" s="10"/>
      <c r="YJ154" s="10"/>
      <c r="YK154" s="10"/>
      <c r="YL154" s="10"/>
      <c r="YM154" s="10"/>
      <c r="YN154" s="10"/>
      <c r="YO154" s="10"/>
      <c r="YP154" s="10"/>
      <c r="YQ154" s="10"/>
      <c r="YR154" s="10"/>
      <c r="YS154" s="10"/>
      <c r="YT154" s="10"/>
      <c r="YU154" s="10"/>
      <c r="YV154" s="10"/>
      <c r="YW154" s="10"/>
      <c r="YX154" s="10"/>
      <c r="YY154" s="10"/>
      <c r="YZ154" s="10"/>
      <c r="ZA154" s="10"/>
      <c r="ZB154" s="10"/>
      <c r="ZC154" s="10"/>
      <c r="ZD154" s="10"/>
      <c r="ZE154" s="10"/>
      <c r="ZF154" s="10"/>
      <c r="ZG154" s="10"/>
      <c r="ZH154" s="10"/>
      <c r="ZI154" s="10"/>
      <c r="ZJ154" s="10"/>
      <c r="ZK154" s="10"/>
      <c r="ZL154" s="10"/>
      <c r="ZM154" s="10"/>
      <c r="ZN154" s="10"/>
      <c r="ZO154" s="10"/>
      <c r="ZP154" s="10"/>
      <c r="ZQ154" s="10"/>
      <c r="ZR154" s="10"/>
      <c r="ZS154" s="10"/>
      <c r="ZT154" s="10"/>
      <c r="ZU154" s="10"/>
      <c r="ZV154" s="10"/>
      <c r="ZW154" s="10"/>
      <c r="ZX154" s="10"/>
      <c r="ZY154" s="10"/>
      <c r="ZZ154" s="10"/>
      <c r="AAA154" s="10"/>
      <c r="AAB154" s="10"/>
      <c r="AAC154" s="10"/>
      <c r="AAD154" s="10"/>
      <c r="AAE154" s="10"/>
      <c r="AAF154" s="10"/>
      <c r="AAG154" s="10"/>
      <c r="AAH154" s="10"/>
      <c r="AAI154" s="10"/>
      <c r="AAJ154" s="10"/>
      <c r="AAK154" s="10"/>
      <c r="AAL154" s="10"/>
      <c r="AAM154" s="10"/>
      <c r="AAN154" s="10"/>
      <c r="AAO154" s="10"/>
      <c r="AAP154" s="10"/>
      <c r="AAQ154" s="10"/>
      <c r="AAR154" s="10"/>
      <c r="AAS154" s="10"/>
      <c r="AAT154" s="10"/>
      <c r="AAU154" s="10"/>
      <c r="AAV154" s="10"/>
      <c r="AAW154" s="10"/>
      <c r="AAX154" s="10"/>
      <c r="AAY154" s="10"/>
      <c r="AAZ154" s="10"/>
      <c r="ABA154" s="10"/>
      <c r="ABB154" s="10"/>
      <c r="ABC154" s="10"/>
      <c r="ABD154" s="10"/>
      <c r="ABE154" s="10"/>
      <c r="ABF154" s="10"/>
      <c r="ABG154" s="10"/>
      <c r="ABH154" s="10"/>
      <c r="ABI154" s="10"/>
      <c r="ABJ154" s="10"/>
      <c r="ABK154" s="10"/>
      <c r="ABL154" s="10"/>
      <c r="ABM154" s="10"/>
      <c r="ABN154" s="10"/>
      <c r="ABO154" s="10"/>
      <c r="ABP154" s="10"/>
      <c r="ABQ154" s="10"/>
      <c r="ABR154" s="10"/>
      <c r="ABS154" s="10"/>
      <c r="ABT154" s="10"/>
      <c r="ABU154" s="10"/>
      <c r="ABV154" s="10"/>
      <c r="ABW154" s="10"/>
      <c r="ABX154" s="10"/>
      <c r="ABY154" s="10"/>
      <c r="ABZ154" s="10"/>
      <c r="ACA154" s="10"/>
      <c r="ACB154" s="10"/>
      <c r="ACC154" s="10"/>
      <c r="ACD154" s="10"/>
      <c r="ACE154" s="10"/>
      <c r="ACF154" s="10"/>
      <c r="ACG154" s="10"/>
      <c r="ACH154" s="10"/>
      <c r="ACI154" s="10"/>
      <c r="ACJ154" s="10"/>
      <c r="ACK154" s="10"/>
      <c r="ACL154" s="10"/>
      <c r="ACM154" s="10"/>
      <c r="ACN154" s="10"/>
      <c r="ACO154" s="10"/>
      <c r="ACP154" s="10"/>
      <c r="ACQ154" s="10"/>
      <c r="ACR154" s="10"/>
      <c r="ACS154" s="10"/>
      <c r="ACT154" s="10"/>
      <c r="ACU154" s="10"/>
      <c r="ACV154" s="10"/>
      <c r="ACW154" s="10"/>
      <c r="ACX154" s="10"/>
      <c r="ACY154" s="10"/>
      <c r="ACZ154" s="10"/>
      <c r="ADA154" s="10"/>
      <c r="ADB154" s="10"/>
      <c r="ADC154" s="10"/>
      <c r="ADD154" s="10"/>
      <c r="ADE154" s="10"/>
      <c r="ADF154" s="10"/>
      <c r="ADG154" s="10"/>
      <c r="ADH154" s="10"/>
      <c r="ADI154" s="10"/>
      <c r="ADJ154" s="10"/>
      <c r="ADK154" s="10"/>
      <c r="ADL154" s="10"/>
      <c r="ADM154" s="10"/>
      <c r="ADN154" s="10"/>
      <c r="ADO154" s="10"/>
      <c r="ADP154" s="10"/>
      <c r="ADQ154" s="10"/>
      <c r="ADR154" s="10"/>
      <c r="ADS154" s="10"/>
      <c r="ADT154" s="10"/>
      <c r="ADU154" s="10"/>
      <c r="ADV154" s="10"/>
      <c r="ADW154" s="10"/>
      <c r="ADX154" s="10"/>
      <c r="ADY154" s="10"/>
      <c r="ADZ154" s="10"/>
      <c r="AEA154" s="10"/>
      <c r="AEB154" s="10"/>
      <c r="AEC154" s="10"/>
      <c r="AED154" s="10"/>
    </row>
    <row r="155" spans="1:810" s="88" customFormat="1" x14ac:dyDescent="0.3">
      <c r="A155" s="50"/>
      <c r="B155" s="51">
        <v>4</v>
      </c>
      <c r="C155" s="78" t="s">
        <v>448</v>
      </c>
      <c r="D155" s="87" t="s">
        <v>63</v>
      </c>
      <c r="E155" s="79" t="s">
        <v>309</v>
      </c>
      <c r="F155" s="79" t="s">
        <v>327</v>
      </c>
      <c r="G155" s="79"/>
      <c r="H155" s="80"/>
      <c r="I155" s="79">
        <v>3</v>
      </c>
      <c r="J155" s="79" t="s">
        <v>49</v>
      </c>
      <c r="K155" s="79" t="s">
        <v>49</v>
      </c>
      <c r="L155" s="105">
        <v>51</v>
      </c>
      <c r="M155" s="82">
        <v>1983</v>
      </c>
      <c r="N155" s="83">
        <v>30321</v>
      </c>
      <c r="O155" s="80"/>
      <c r="P155" s="84"/>
      <c r="Q155" s="84"/>
      <c r="R155" s="85" t="s">
        <v>302</v>
      </c>
      <c r="S155" s="86" t="s">
        <v>449</v>
      </c>
      <c r="T155" s="45" t="s">
        <v>161</v>
      </c>
      <c r="U155" s="46" t="str">
        <f t="shared" si="2"/>
        <v>Au</v>
      </c>
      <c r="V155" s="45">
        <v>65</v>
      </c>
      <c r="W155" s="45"/>
      <c r="X155" s="45">
        <v>1.9</v>
      </c>
      <c r="Y155" s="45">
        <v>1.5239777339508811</v>
      </c>
      <c r="Z155" s="45">
        <v>1982</v>
      </c>
      <c r="AA155" s="45">
        <v>1.5</v>
      </c>
      <c r="AB155" s="45"/>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c r="JW155" s="10"/>
      <c r="JX155" s="10"/>
      <c r="JY155" s="10"/>
      <c r="JZ155" s="10"/>
      <c r="KA155" s="10"/>
      <c r="KB155" s="10"/>
      <c r="KC155" s="10"/>
      <c r="KD155" s="10"/>
      <c r="KE155" s="10"/>
      <c r="KF155" s="10"/>
      <c r="KG155" s="10"/>
      <c r="KH155" s="10"/>
      <c r="KI155" s="10"/>
      <c r="KJ155" s="10"/>
      <c r="KK155" s="10"/>
      <c r="KL155" s="10"/>
      <c r="KM155" s="10"/>
      <c r="KN155" s="10"/>
      <c r="KO155" s="10"/>
      <c r="KP155" s="10"/>
      <c r="KQ155" s="10"/>
      <c r="KR155" s="10"/>
      <c r="KS155" s="10"/>
      <c r="KT155" s="10"/>
      <c r="KU155" s="10"/>
      <c r="KV155" s="10"/>
      <c r="KW155" s="10"/>
      <c r="KX155" s="10"/>
      <c r="KY155" s="10"/>
      <c r="KZ155" s="10"/>
      <c r="LA155" s="10"/>
      <c r="LB155" s="10"/>
      <c r="LC155" s="10"/>
      <c r="LD155" s="10"/>
      <c r="LE155" s="10"/>
      <c r="LF155" s="10"/>
      <c r="LG155" s="10"/>
      <c r="LH155" s="10"/>
      <c r="LI155" s="10"/>
      <c r="LJ155" s="10"/>
      <c r="LK155" s="10"/>
      <c r="LL155" s="10"/>
      <c r="LM155" s="10"/>
      <c r="LN155" s="10"/>
      <c r="LO155" s="10"/>
      <c r="LP155" s="10"/>
      <c r="LQ155" s="10"/>
      <c r="LR155" s="10"/>
      <c r="LS155" s="10"/>
      <c r="LT155" s="10"/>
      <c r="LU155" s="10"/>
      <c r="LV155" s="10"/>
      <c r="LW155" s="10"/>
      <c r="LX155" s="10"/>
      <c r="LY155" s="10"/>
      <c r="LZ155" s="10"/>
      <c r="MA155" s="10"/>
      <c r="MB155" s="10"/>
      <c r="MC155" s="10"/>
      <c r="MD155" s="10"/>
      <c r="ME155" s="10"/>
      <c r="MF155" s="10"/>
      <c r="MG155" s="10"/>
      <c r="MH155" s="10"/>
      <c r="MI155" s="10"/>
      <c r="MJ155" s="10"/>
      <c r="MK155" s="10"/>
      <c r="ML155" s="10"/>
      <c r="MM155" s="10"/>
      <c r="MN155" s="10"/>
      <c r="MO155" s="10"/>
      <c r="MP155" s="10"/>
      <c r="MQ155" s="10"/>
      <c r="MR155" s="10"/>
      <c r="MS155" s="10"/>
      <c r="MT155" s="10"/>
      <c r="MU155" s="10"/>
      <c r="MV155" s="10"/>
      <c r="MW155" s="10"/>
      <c r="MX155" s="10"/>
      <c r="MY155" s="10"/>
      <c r="MZ155" s="10"/>
      <c r="NA155" s="10"/>
      <c r="NB155" s="10"/>
      <c r="NC155" s="10"/>
      <c r="ND155" s="10"/>
      <c r="NE155" s="10"/>
      <c r="NF155" s="10"/>
      <c r="NG155" s="10"/>
      <c r="NH155" s="10"/>
      <c r="NI155" s="10"/>
      <c r="NJ155" s="10"/>
      <c r="NK155" s="10"/>
      <c r="NL155" s="10"/>
      <c r="NM155" s="10"/>
      <c r="NN155" s="10"/>
      <c r="NO155" s="10"/>
      <c r="NP155" s="10"/>
      <c r="NQ155" s="10"/>
      <c r="NR155" s="10"/>
      <c r="NS155" s="10"/>
      <c r="NT155" s="10"/>
      <c r="NU155" s="10"/>
      <c r="NV155" s="10"/>
      <c r="NW155" s="10"/>
      <c r="NX155" s="10"/>
      <c r="NY155" s="10"/>
      <c r="NZ155" s="10"/>
      <c r="OA155" s="10"/>
      <c r="OB155" s="10"/>
      <c r="OC155" s="10"/>
      <c r="OD155" s="10"/>
      <c r="OE155" s="10"/>
      <c r="OF155" s="10"/>
      <c r="OG155" s="10"/>
      <c r="OH155" s="10"/>
      <c r="OI155" s="10"/>
      <c r="OJ155" s="10"/>
      <c r="OK155" s="10"/>
      <c r="OL155" s="10"/>
      <c r="OM155" s="10"/>
      <c r="ON155" s="10"/>
      <c r="OO155" s="10"/>
      <c r="OP155" s="10"/>
      <c r="OQ155" s="10"/>
      <c r="OR155" s="10"/>
      <c r="OS155" s="10"/>
      <c r="OT155" s="10"/>
      <c r="OU155" s="10"/>
      <c r="OV155" s="10"/>
      <c r="OW155" s="10"/>
      <c r="OX155" s="10"/>
      <c r="OY155" s="10"/>
      <c r="OZ155" s="10"/>
      <c r="PA155" s="10"/>
      <c r="PB155" s="10"/>
      <c r="PC155" s="10"/>
      <c r="PD155" s="10"/>
      <c r="PE155" s="10"/>
      <c r="PF155" s="10"/>
      <c r="PG155" s="10"/>
      <c r="PH155" s="10"/>
      <c r="PI155" s="10"/>
      <c r="PJ155" s="10"/>
      <c r="PK155" s="10"/>
      <c r="PL155" s="10"/>
      <c r="PM155" s="10"/>
      <c r="PN155" s="10"/>
      <c r="PO155" s="10"/>
      <c r="PP155" s="10"/>
      <c r="PQ155" s="10"/>
      <c r="PR155" s="10"/>
      <c r="PS155" s="10"/>
      <c r="PT155" s="10"/>
      <c r="PU155" s="10"/>
      <c r="PV155" s="10"/>
      <c r="PW155" s="10"/>
      <c r="PX155" s="10"/>
      <c r="PY155" s="10"/>
      <c r="PZ155" s="10"/>
      <c r="QA155" s="10"/>
      <c r="QB155" s="10"/>
      <c r="QC155" s="10"/>
      <c r="QD155" s="10"/>
      <c r="QE155" s="10"/>
      <c r="QF155" s="10"/>
      <c r="QG155" s="10"/>
      <c r="QH155" s="10"/>
      <c r="QI155" s="10"/>
      <c r="QJ155" s="10"/>
      <c r="QK155" s="10"/>
      <c r="QL155" s="10"/>
      <c r="QM155" s="10"/>
      <c r="QN155" s="10"/>
      <c r="QO155" s="10"/>
      <c r="QP155" s="10"/>
      <c r="QQ155" s="10"/>
      <c r="QR155" s="10"/>
      <c r="QS155" s="10"/>
      <c r="QT155" s="10"/>
      <c r="QU155" s="10"/>
      <c r="QV155" s="10"/>
      <c r="QW155" s="10"/>
      <c r="QX155" s="10"/>
      <c r="QY155" s="10"/>
      <c r="QZ155" s="10"/>
      <c r="RA155" s="10"/>
      <c r="RB155" s="10"/>
      <c r="RC155" s="10"/>
      <c r="RD155" s="10"/>
      <c r="RE155" s="10"/>
      <c r="RF155" s="10"/>
      <c r="RG155" s="10"/>
      <c r="RH155" s="10"/>
      <c r="RI155" s="10"/>
      <c r="RJ155" s="10"/>
      <c r="RK155" s="10"/>
      <c r="RL155" s="10"/>
      <c r="RM155" s="10"/>
      <c r="RN155" s="10"/>
      <c r="RO155" s="10"/>
      <c r="RP155" s="10"/>
      <c r="RQ155" s="10"/>
      <c r="RR155" s="10"/>
      <c r="RS155" s="10"/>
      <c r="RT155" s="10"/>
      <c r="RU155" s="10"/>
      <c r="RV155" s="10"/>
      <c r="RW155" s="10"/>
      <c r="RX155" s="10"/>
      <c r="RY155" s="10"/>
      <c r="RZ155" s="10"/>
      <c r="SA155" s="10"/>
      <c r="SB155" s="10"/>
      <c r="SC155" s="10"/>
      <c r="SD155" s="10"/>
      <c r="SE155" s="10"/>
      <c r="SF155" s="10"/>
      <c r="SG155" s="10"/>
      <c r="SH155" s="10"/>
      <c r="SI155" s="10"/>
      <c r="SJ155" s="10"/>
      <c r="SK155" s="10"/>
      <c r="SL155" s="10"/>
      <c r="SM155" s="10"/>
      <c r="SN155" s="10"/>
      <c r="SO155" s="10"/>
      <c r="SP155" s="10"/>
      <c r="SQ155" s="10"/>
      <c r="SR155" s="10"/>
      <c r="SS155" s="10"/>
      <c r="ST155" s="10"/>
      <c r="SU155" s="10"/>
      <c r="SV155" s="10"/>
      <c r="SW155" s="10"/>
      <c r="SX155" s="10"/>
      <c r="SY155" s="10"/>
      <c r="SZ155" s="10"/>
      <c r="TA155" s="10"/>
      <c r="TB155" s="10"/>
      <c r="TC155" s="10"/>
      <c r="TD155" s="10"/>
      <c r="TE155" s="10"/>
      <c r="TF155" s="10"/>
      <c r="TG155" s="10"/>
      <c r="TH155" s="10"/>
      <c r="TI155" s="10"/>
      <c r="TJ155" s="10"/>
      <c r="TK155" s="10"/>
      <c r="TL155" s="10"/>
      <c r="TM155" s="10"/>
      <c r="TN155" s="10"/>
      <c r="TO155" s="10"/>
      <c r="TP155" s="10"/>
      <c r="TQ155" s="10"/>
      <c r="TR155" s="10"/>
      <c r="TS155" s="10"/>
      <c r="TT155" s="10"/>
      <c r="TU155" s="10"/>
      <c r="TV155" s="10"/>
      <c r="TW155" s="10"/>
      <c r="TX155" s="10"/>
      <c r="TY155" s="10"/>
      <c r="TZ155" s="10"/>
      <c r="UA155" s="10"/>
      <c r="UB155" s="10"/>
      <c r="UC155" s="10"/>
      <c r="UD155" s="10"/>
      <c r="UE155" s="10"/>
      <c r="UF155" s="10"/>
      <c r="UG155" s="10"/>
      <c r="UH155" s="10"/>
      <c r="UI155" s="10"/>
      <c r="UJ155" s="10"/>
      <c r="UK155" s="10"/>
      <c r="UL155" s="10"/>
      <c r="UM155" s="10"/>
      <c r="UN155" s="10"/>
      <c r="UO155" s="10"/>
      <c r="UP155" s="10"/>
      <c r="UQ155" s="10"/>
      <c r="UR155" s="10"/>
      <c r="US155" s="10"/>
      <c r="UT155" s="10"/>
      <c r="UU155" s="10"/>
      <c r="UV155" s="10"/>
      <c r="UW155" s="10"/>
      <c r="UX155" s="10"/>
      <c r="UY155" s="10"/>
      <c r="UZ155" s="10"/>
      <c r="VA155" s="10"/>
      <c r="VB155" s="10"/>
      <c r="VC155" s="10"/>
      <c r="VD155" s="10"/>
      <c r="VE155" s="10"/>
      <c r="VF155" s="10"/>
      <c r="VG155" s="10"/>
      <c r="VH155" s="10"/>
      <c r="VI155" s="10"/>
      <c r="VJ155" s="10"/>
      <c r="VK155" s="10"/>
      <c r="VL155" s="10"/>
      <c r="VM155" s="10"/>
      <c r="VN155" s="10"/>
      <c r="VO155" s="10"/>
      <c r="VP155" s="10"/>
      <c r="VQ155" s="10"/>
      <c r="VR155" s="10"/>
      <c r="VS155" s="10"/>
      <c r="VT155" s="10"/>
      <c r="VU155" s="10"/>
      <c r="VV155" s="10"/>
      <c r="VW155" s="10"/>
      <c r="VX155" s="10"/>
      <c r="VY155" s="10"/>
      <c r="VZ155" s="10"/>
      <c r="WA155" s="10"/>
      <c r="WB155" s="10"/>
      <c r="WC155" s="10"/>
      <c r="WD155" s="10"/>
      <c r="WE155" s="10"/>
      <c r="WF155" s="10"/>
      <c r="WG155" s="10"/>
      <c r="WH155" s="10"/>
      <c r="WI155" s="10"/>
      <c r="WJ155" s="10"/>
      <c r="WK155" s="10"/>
      <c r="WL155" s="10"/>
      <c r="WM155" s="10"/>
      <c r="WN155" s="10"/>
      <c r="WO155" s="10"/>
      <c r="WP155" s="10"/>
      <c r="WQ155" s="10"/>
      <c r="WR155" s="10"/>
      <c r="WS155" s="10"/>
      <c r="WT155" s="10"/>
      <c r="WU155" s="10"/>
      <c r="WV155" s="10"/>
      <c r="WW155" s="10"/>
      <c r="WX155" s="10"/>
      <c r="WY155" s="10"/>
      <c r="WZ155" s="10"/>
      <c r="XA155" s="10"/>
      <c r="XB155" s="10"/>
      <c r="XC155" s="10"/>
      <c r="XD155" s="10"/>
      <c r="XE155" s="10"/>
      <c r="XF155" s="10"/>
      <c r="XG155" s="10"/>
      <c r="XH155" s="10"/>
      <c r="XI155" s="10"/>
      <c r="XJ155" s="10"/>
      <c r="XK155" s="10"/>
      <c r="XL155" s="10"/>
      <c r="XM155" s="10"/>
      <c r="XN155" s="10"/>
      <c r="XO155" s="10"/>
      <c r="XP155" s="10"/>
      <c r="XQ155" s="10"/>
      <c r="XR155" s="10"/>
      <c r="XS155" s="10"/>
      <c r="XT155" s="10"/>
      <c r="XU155" s="10"/>
      <c r="XV155" s="10"/>
      <c r="XW155" s="10"/>
      <c r="XX155" s="10"/>
      <c r="XY155" s="10"/>
      <c r="XZ155" s="10"/>
      <c r="YA155" s="10"/>
      <c r="YB155" s="10"/>
      <c r="YC155" s="10"/>
      <c r="YD155" s="10"/>
      <c r="YE155" s="10"/>
      <c r="YF155" s="10"/>
      <c r="YG155" s="10"/>
      <c r="YH155" s="10"/>
      <c r="YI155" s="10"/>
      <c r="YJ155" s="10"/>
      <c r="YK155" s="10"/>
      <c r="YL155" s="10"/>
      <c r="YM155" s="10"/>
      <c r="YN155" s="10"/>
      <c r="YO155" s="10"/>
      <c r="YP155" s="10"/>
      <c r="YQ155" s="10"/>
      <c r="YR155" s="10"/>
      <c r="YS155" s="10"/>
      <c r="YT155" s="10"/>
      <c r="YU155" s="10"/>
      <c r="YV155" s="10"/>
      <c r="YW155" s="10"/>
      <c r="YX155" s="10"/>
      <c r="YY155" s="10"/>
      <c r="YZ155" s="10"/>
      <c r="ZA155" s="10"/>
      <c r="ZB155" s="10"/>
      <c r="ZC155" s="10"/>
      <c r="ZD155" s="10"/>
      <c r="ZE155" s="10"/>
      <c r="ZF155" s="10"/>
      <c r="ZG155" s="10"/>
      <c r="ZH155" s="10"/>
      <c r="ZI155" s="10"/>
      <c r="ZJ155" s="10"/>
      <c r="ZK155" s="10"/>
      <c r="ZL155" s="10"/>
      <c r="ZM155" s="10"/>
      <c r="ZN155" s="10"/>
      <c r="ZO155" s="10"/>
      <c r="ZP155" s="10"/>
      <c r="ZQ155" s="10"/>
      <c r="ZR155" s="10"/>
      <c r="ZS155" s="10"/>
      <c r="ZT155" s="10"/>
      <c r="ZU155" s="10"/>
      <c r="ZV155" s="10"/>
      <c r="ZW155" s="10"/>
      <c r="ZX155" s="10"/>
      <c r="ZY155" s="10"/>
      <c r="ZZ155" s="10"/>
      <c r="AAA155" s="10"/>
      <c r="AAB155" s="10"/>
      <c r="AAC155" s="10"/>
      <c r="AAD155" s="10"/>
      <c r="AAE155" s="10"/>
      <c r="AAF155" s="10"/>
      <c r="AAG155" s="10"/>
      <c r="AAH155" s="10"/>
      <c r="AAI155" s="10"/>
      <c r="AAJ155" s="10"/>
      <c r="AAK155" s="10"/>
      <c r="AAL155" s="10"/>
      <c r="AAM155" s="10"/>
      <c r="AAN155" s="10"/>
      <c r="AAO155" s="10"/>
      <c r="AAP155" s="10"/>
      <c r="AAQ155" s="10"/>
      <c r="AAR155" s="10"/>
      <c r="AAS155" s="10"/>
      <c r="AAT155" s="10"/>
      <c r="AAU155" s="10"/>
      <c r="AAV155" s="10"/>
      <c r="AAW155" s="10"/>
      <c r="AAX155" s="10"/>
      <c r="AAY155" s="10"/>
      <c r="AAZ155" s="10"/>
      <c r="ABA155" s="10"/>
      <c r="ABB155" s="10"/>
      <c r="ABC155" s="10"/>
      <c r="ABD155" s="10"/>
      <c r="ABE155" s="10"/>
      <c r="ABF155" s="10"/>
      <c r="ABG155" s="10"/>
      <c r="ABH155" s="10"/>
      <c r="ABI155" s="10"/>
      <c r="ABJ155" s="10"/>
      <c r="ABK155" s="10"/>
      <c r="ABL155" s="10"/>
      <c r="ABM155" s="10"/>
      <c r="ABN155" s="10"/>
      <c r="ABO155" s="10"/>
      <c r="ABP155" s="10"/>
      <c r="ABQ155" s="10"/>
      <c r="ABR155" s="10"/>
      <c r="ABS155" s="10"/>
      <c r="ABT155" s="10"/>
      <c r="ABU155" s="10"/>
      <c r="ABV155" s="10"/>
      <c r="ABW155" s="10"/>
      <c r="ABX155" s="10"/>
      <c r="ABY155" s="10"/>
      <c r="ABZ155" s="10"/>
      <c r="ACA155" s="10"/>
      <c r="ACB155" s="10"/>
      <c r="ACC155" s="10"/>
      <c r="ACD155" s="10"/>
      <c r="ACE155" s="10"/>
      <c r="ACF155" s="10"/>
      <c r="ACG155" s="10"/>
      <c r="ACH155" s="10"/>
      <c r="ACI155" s="10"/>
      <c r="ACJ155" s="10"/>
      <c r="ACK155" s="10"/>
      <c r="ACL155" s="10"/>
      <c r="ACM155" s="10"/>
      <c r="ACN155" s="10"/>
      <c r="ACO155" s="10"/>
      <c r="ACP155" s="10"/>
      <c r="ACQ155" s="10"/>
      <c r="ACR155" s="10"/>
      <c r="ACS155" s="10"/>
      <c r="ACT155" s="10"/>
      <c r="ACU155" s="10"/>
      <c r="ACV155" s="10"/>
      <c r="ACW155" s="10"/>
      <c r="ACX155" s="10"/>
      <c r="ACY155" s="10"/>
      <c r="ACZ155" s="10"/>
      <c r="ADA155" s="10"/>
      <c r="ADB155" s="10"/>
      <c r="ADC155" s="10"/>
      <c r="ADD155" s="10"/>
      <c r="ADE155" s="10"/>
      <c r="ADF155" s="10"/>
      <c r="ADG155" s="10"/>
      <c r="ADH155" s="10"/>
      <c r="ADI155" s="10"/>
      <c r="ADJ155" s="10"/>
      <c r="ADK155" s="10"/>
      <c r="ADL155" s="10"/>
      <c r="ADM155" s="10"/>
      <c r="ADN155" s="10"/>
      <c r="ADO155" s="10"/>
      <c r="ADP155" s="10"/>
      <c r="ADQ155" s="10"/>
      <c r="ADR155" s="10"/>
      <c r="ADS155" s="10"/>
      <c r="ADT155" s="10"/>
      <c r="ADU155" s="10"/>
      <c r="ADV155" s="10"/>
      <c r="ADW155" s="10"/>
      <c r="ADX155" s="10"/>
      <c r="ADY155" s="10"/>
      <c r="ADZ155" s="10"/>
      <c r="AEA155" s="10"/>
      <c r="AEB155" s="10"/>
      <c r="AEC155" s="10"/>
      <c r="AED155" s="10"/>
    </row>
    <row r="156" spans="1:810" s="88" customFormat="1" x14ac:dyDescent="0.3">
      <c r="A156" s="49"/>
      <c r="B156" s="51">
        <v>3</v>
      </c>
      <c r="C156" s="78" t="s">
        <v>450</v>
      </c>
      <c r="D156" s="87" t="s">
        <v>73</v>
      </c>
      <c r="E156" s="79"/>
      <c r="F156" s="79"/>
      <c r="G156" s="79"/>
      <c r="H156" s="80"/>
      <c r="I156" s="79">
        <v>1</v>
      </c>
      <c r="J156" s="79" t="s">
        <v>42</v>
      </c>
      <c r="K156" s="79" t="s">
        <v>96</v>
      </c>
      <c r="L156" s="105">
        <v>175</v>
      </c>
      <c r="M156" s="82">
        <v>1983</v>
      </c>
      <c r="N156" s="104">
        <v>1983</v>
      </c>
      <c r="O156" s="80"/>
      <c r="P156" s="84"/>
      <c r="Q156" s="84"/>
      <c r="R156" s="85" t="s">
        <v>302</v>
      </c>
      <c r="S156" s="86"/>
      <c r="T156" s="45"/>
      <c r="U156" s="46" t="str">
        <f t="shared" si="2"/>
        <v>Cu</v>
      </c>
      <c r="V156" s="45"/>
      <c r="W156" s="45"/>
      <c r="X156" s="45"/>
      <c r="Y156" s="45"/>
      <c r="Z156" s="45"/>
      <c r="AA156" s="45"/>
      <c r="AB156" s="45"/>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10"/>
      <c r="KB156" s="10"/>
      <c r="KC156" s="10"/>
      <c r="KD156" s="10"/>
      <c r="KE156" s="10"/>
      <c r="KF156" s="10"/>
      <c r="KG156" s="10"/>
      <c r="KH156" s="10"/>
      <c r="KI156" s="10"/>
      <c r="KJ156" s="10"/>
      <c r="KK156" s="10"/>
      <c r="KL156" s="10"/>
      <c r="KM156" s="10"/>
      <c r="KN156" s="10"/>
      <c r="KO156" s="10"/>
      <c r="KP156" s="10"/>
      <c r="KQ156" s="10"/>
      <c r="KR156" s="10"/>
      <c r="KS156" s="10"/>
      <c r="KT156" s="10"/>
      <c r="KU156" s="10"/>
      <c r="KV156" s="10"/>
      <c r="KW156" s="10"/>
      <c r="KX156" s="10"/>
      <c r="KY156" s="10"/>
      <c r="KZ156" s="10"/>
      <c r="LA156" s="10"/>
      <c r="LB156" s="10"/>
      <c r="LC156" s="10"/>
      <c r="LD156" s="10"/>
      <c r="LE156" s="10"/>
      <c r="LF156" s="10"/>
      <c r="LG156" s="10"/>
      <c r="LH156" s="10"/>
      <c r="LI156" s="10"/>
      <c r="LJ156" s="10"/>
      <c r="LK156" s="10"/>
      <c r="LL156" s="10"/>
      <c r="LM156" s="10"/>
      <c r="LN156" s="10"/>
      <c r="LO156" s="10"/>
      <c r="LP156" s="10"/>
      <c r="LQ156" s="10"/>
      <c r="LR156" s="10"/>
      <c r="LS156" s="10"/>
      <c r="LT156" s="10"/>
      <c r="LU156" s="10"/>
      <c r="LV156" s="10"/>
      <c r="LW156" s="10"/>
      <c r="LX156" s="10"/>
      <c r="LY156" s="10"/>
      <c r="LZ156" s="10"/>
      <c r="MA156" s="10"/>
      <c r="MB156" s="10"/>
      <c r="MC156" s="10"/>
      <c r="MD156" s="10"/>
      <c r="ME156" s="10"/>
      <c r="MF156" s="10"/>
      <c r="MG156" s="10"/>
      <c r="MH156" s="10"/>
      <c r="MI156" s="10"/>
      <c r="MJ156" s="10"/>
      <c r="MK156" s="10"/>
      <c r="ML156" s="10"/>
      <c r="MM156" s="10"/>
      <c r="MN156" s="10"/>
      <c r="MO156" s="10"/>
      <c r="MP156" s="10"/>
      <c r="MQ156" s="10"/>
      <c r="MR156" s="10"/>
      <c r="MS156" s="10"/>
      <c r="MT156" s="10"/>
      <c r="MU156" s="10"/>
      <c r="MV156" s="10"/>
      <c r="MW156" s="10"/>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c r="NZ156" s="10"/>
      <c r="OA156" s="10"/>
      <c r="OB156" s="10"/>
      <c r="OC156" s="10"/>
      <c r="OD156" s="10"/>
      <c r="OE156" s="10"/>
      <c r="OF156" s="10"/>
      <c r="OG156" s="10"/>
      <c r="OH156" s="10"/>
      <c r="OI156" s="10"/>
      <c r="OJ156" s="10"/>
      <c r="OK156" s="10"/>
      <c r="OL156" s="10"/>
      <c r="OM156" s="10"/>
      <c r="ON156" s="10"/>
      <c r="OO156" s="10"/>
      <c r="OP156" s="10"/>
      <c r="OQ156" s="10"/>
      <c r="OR156" s="10"/>
      <c r="OS156" s="10"/>
      <c r="OT156" s="10"/>
      <c r="OU156" s="10"/>
      <c r="OV156" s="10"/>
      <c r="OW156" s="10"/>
      <c r="OX156" s="10"/>
      <c r="OY156" s="10"/>
      <c r="OZ156" s="10"/>
      <c r="PA156" s="10"/>
      <c r="PB156" s="10"/>
      <c r="PC156" s="10"/>
      <c r="PD156" s="10"/>
      <c r="PE156" s="10"/>
      <c r="PF156" s="10"/>
      <c r="PG156" s="10"/>
      <c r="PH156" s="10"/>
      <c r="PI156" s="10"/>
      <c r="PJ156" s="10"/>
      <c r="PK156" s="10"/>
      <c r="PL156" s="10"/>
      <c r="PM156" s="10"/>
      <c r="PN156" s="10"/>
      <c r="PO156" s="10"/>
      <c r="PP156" s="10"/>
      <c r="PQ156" s="10"/>
      <c r="PR156" s="10"/>
      <c r="PS156" s="10"/>
      <c r="PT156" s="10"/>
      <c r="PU156" s="10"/>
      <c r="PV156" s="10"/>
      <c r="PW156" s="10"/>
      <c r="PX156" s="10"/>
      <c r="PY156" s="10"/>
      <c r="PZ156" s="10"/>
      <c r="QA156" s="10"/>
      <c r="QB156" s="10"/>
      <c r="QC156" s="10"/>
      <c r="QD156" s="10"/>
      <c r="QE156" s="10"/>
      <c r="QF156" s="10"/>
      <c r="QG156" s="10"/>
      <c r="QH156" s="10"/>
      <c r="QI156" s="10"/>
      <c r="QJ156" s="10"/>
      <c r="QK156" s="10"/>
      <c r="QL156" s="10"/>
      <c r="QM156" s="10"/>
      <c r="QN156" s="10"/>
      <c r="QO156" s="10"/>
      <c r="QP156" s="10"/>
      <c r="QQ156" s="10"/>
      <c r="QR156" s="10"/>
      <c r="QS156" s="10"/>
      <c r="QT156" s="10"/>
      <c r="QU156" s="10"/>
      <c r="QV156" s="10"/>
      <c r="QW156" s="10"/>
      <c r="QX156" s="10"/>
      <c r="QY156" s="10"/>
      <c r="QZ156" s="10"/>
      <c r="RA156" s="10"/>
      <c r="RB156" s="10"/>
      <c r="RC156" s="10"/>
      <c r="RD156" s="10"/>
      <c r="RE156" s="10"/>
      <c r="RF156" s="10"/>
      <c r="RG156" s="10"/>
      <c r="RH156" s="10"/>
      <c r="RI156" s="10"/>
      <c r="RJ156" s="10"/>
      <c r="RK156" s="10"/>
      <c r="RL156" s="10"/>
      <c r="RM156" s="10"/>
      <c r="RN156" s="10"/>
      <c r="RO156" s="10"/>
      <c r="RP156" s="10"/>
      <c r="RQ156" s="10"/>
      <c r="RR156" s="10"/>
      <c r="RS156" s="10"/>
      <c r="RT156" s="10"/>
      <c r="RU156" s="10"/>
      <c r="RV156" s="10"/>
      <c r="RW156" s="10"/>
      <c r="RX156" s="10"/>
      <c r="RY156" s="10"/>
      <c r="RZ156" s="10"/>
      <c r="SA156" s="10"/>
      <c r="SB156" s="10"/>
      <c r="SC156" s="10"/>
      <c r="SD156" s="10"/>
      <c r="SE156" s="10"/>
      <c r="SF156" s="10"/>
      <c r="SG156" s="10"/>
      <c r="SH156" s="10"/>
      <c r="SI156" s="10"/>
      <c r="SJ156" s="10"/>
      <c r="SK156" s="10"/>
      <c r="SL156" s="10"/>
      <c r="SM156" s="10"/>
      <c r="SN156" s="10"/>
      <c r="SO156" s="10"/>
      <c r="SP156" s="10"/>
      <c r="SQ156" s="10"/>
      <c r="SR156" s="10"/>
      <c r="SS156" s="10"/>
      <c r="ST156" s="10"/>
      <c r="SU156" s="10"/>
      <c r="SV156" s="10"/>
      <c r="SW156" s="10"/>
      <c r="SX156" s="10"/>
      <c r="SY156" s="10"/>
      <c r="SZ156" s="10"/>
      <c r="TA156" s="10"/>
      <c r="TB156" s="10"/>
      <c r="TC156" s="10"/>
      <c r="TD156" s="10"/>
      <c r="TE156" s="10"/>
      <c r="TF156" s="10"/>
      <c r="TG156" s="10"/>
      <c r="TH156" s="10"/>
      <c r="TI156" s="10"/>
      <c r="TJ156" s="10"/>
      <c r="TK156" s="10"/>
      <c r="TL156" s="10"/>
      <c r="TM156" s="10"/>
      <c r="TN156" s="10"/>
      <c r="TO156" s="10"/>
      <c r="TP156" s="10"/>
      <c r="TQ156" s="10"/>
      <c r="TR156" s="10"/>
      <c r="TS156" s="10"/>
      <c r="TT156" s="10"/>
      <c r="TU156" s="10"/>
      <c r="TV156" s="10"/>
      <c r="TW156" s="10"/>
      <c r="TX156" s="10"/>
      <c r="TY156" s="10"/>
      <c r="TZ156" s="10"/>
      <c r="UA156" s="10"/>
      <c r="UB156" s="10"/>
      <c r="UC156" s="10"/>
      <c r="UD156" s="10"/>
      <c r="UE156" s="10"/>
      <c r="UF156" s="10"/>
      <c r="UG156" s="10"/>
      <c r="UH156" s="10"/>
      <c r="UI156" s="10"/>
      <c r="UJ156" s="10"/>
      <c r="UK156" s="10"/>
      <c r="UL156" s="10"/>
      <c r="UM156" s="10"/>
      <c r="UN156" s="10"/>
      <c r="UO156" s="10"/>
      <c r="UP156" s="10"/>
      <c r="UQ156" s="10"/>
      <c r="UR156" s="10"/>
      <c r="US156" s="10"/>
      <c r="UT156" s="10"/>
      <c r="UU156" s="10"/>
      <c r="UV156" s="10"/>
      <c r="UW156" s="10"/>
      <c r="UX156" s="10"/>
      <c r="UY156" s="10"/>
      <c r="UZ156" s="10"/>
      <c r="VA156" s="10"/>
      <c r="VB156" s="10"/>
      <c r="VC156" s="10"/>
      <c r="VD156" s="10"/>
      <c r="VE156" s="10"/>
      <c r="VF156" s="10"/>
      <c r="VG156" s="10"/>
      <c r="VH156" s="10"/>
      <c r="VI156" s="10"/>
      <c r="VJ156" s="10"/>
      <c r="VK156" s="10"/>
      <c r="VL156" s="10"/>
      <c r="VM156" s="10"/>
      <c r="VN156" s="10"/>
      <c r="VO156" s="10"/>
      <c r="VP156" s="10"/>
      <c r="VQ156" s="10"/>
      <c r="VR156" s="10"/>
      <c r="VS156" s="10"/>
      <c r="VT156" s="10"/>
      <c r="VU156" s="10"/>
      <c r="VV156" s="10"/>
      <c r="VW156" s="10"/>
      <c r="VX156" s="10"/>
      <c r="VY156" s="10"/>
      <c r="VZ156" s="10"/>
      <c r="WA156" s="10"/>
      <c r="WB156" s="10"/>
      <c r="WC156" s="10"/>
      <c r="WD156" s="10"/>
      <c r="WE156" s="10"/>
      <c r="WF156" s="10"/>
      <c r="WG156" s="10"/>
      <c r="WH156" s="10"/>
      <c r="WI156" s="10"/>
      <c r="WJ156" s="10"/>
      <c r="WK156" s="10"/>
      <c r="WL156" s="10"/>
      <c r="WM156" s="10"/>
      <c r="WN156" s="10"/>
      <c r="WO156" s="10"/>
      <c r="WP156" s="10"/>
      <c r="WQ156" s="10"/>
      <c r="WR156" s="10"/>
      <c r="WS156" s="10"/>
      <c r="WT156" s="10"/>
      <c r="WU156" s="10"/>
      <c r="WV156" s="10"/>
      <c r="WW156" s="10"/>
      <c r="WX156" s="10"/>
      <c r="WY156" s="10"/>
      <c r="WZ156" s="10"/>
      <c r="XA156" s="10"/>
      <c r="XB156" s="10"/>
      <c r="XC156" s="10"/>
      <c r="XD156" s="10"/>
      <c r="XE156" s="10"/>
      <c r="XF156" s="10"/>
      <c r="XG156" s="10"/>
      <c r="XH156" s="10"/>
      <c r="XI156" s="10"/>
      <c r="XJ156" s="10"/>
      <c r="XK156" s="10"/>
      <c r="XL156" s="10"/>
      <c r="XM156" s="10"/>
      <c r="XN156" s="10"/>
      <c r="XO156" s="10"/>
      <c r="XP156" s="10"/>
      <c r="XQ156" s="10"/>
      <c r="XR156" s="10"/>
      <c r="XS156" s="10"/>
      <c r="XT156" s="10"/>
      <c r="XU156" s="10"/>
      <c r="XV156" s="10"/>
      <c r="XW156" s="10"/>
      <c r="XX156" s="10"/>
      <c r="XY156" s="10"/>
      <c r="XZ156" s="10"/>
      <c r="YA156" s="10"/>
      <c r="YB156" s="10"/>
      <c r="YC156" s="10"/>
      <c r="YD156" s="10"/>
      <c r="YE156" s="10"/>
      <c r="YF156" s="10"/>
      <c r="YG156" s="10"/>
      <c r="YH156" s="10"/>
      <c r="YI156" s="10"/>
      <c r="YJ156" s="10"/>
      <c r="YK156" s="10"/>
      <c r="YL156" s="10"/>
      <c r="YM156" s="10"/>
      <c r="YN156" s="10"/>
      <c r="YO156" s="10"/>
      <c r="YP156" s="10"/>
      <c r="YQ156" s="10"/>
      <c r="YR156" s="10"/>
      <c r="YS156" s="10"/>
      <c r="YT156" s="10"/>
      <c r="YU156" s="10"/>
      <c r="YV156" s="10"/>
      <c r="YW156" s="10"/>
      <c r="YX156" s="10"/>
      <c r="YY156" s="10"/>
      <c r="YZ156" s="10"/>
      <c r="ZA156" s="10"/>
      <c r="ZB156" s="10"/>
      <c r="ZC156" s="10"/>
      <c r="ZD156" s="10"/>
      <c r="ZE156" s="10"/>
      <c r="ZF156" s="10"/>
      <c r="ZG156" s="10"/>
      <c r="ZH156" s="10"/>
      <c r="ZI156" s="10"/>
      <c r="ZJ156" s="10"/>
      <c r="ZK156" s="10"/>
      <c r="ZL156" s="10"/>
      <c r="ZM156" s="10"/>
      <c r="ZN156" s="10"/>
      <c r="ZO156" s="10"/>
      <c r="ZP156" s="10"/>
      <c r="ZQ156" s="10"/>
      <c r="ZR156" s="10"/>
      <c r="ZS156" s="10"/>
      <c r="ZT156" s="10"/>
      <c r="ZU156" s="10"/>
      <c r="ZV156" s="10"/>
      <c r="ZW156" s="10"/>
      <c r="ZX156" s="10"/>
      <c r="ZY156" s="10"/>
      <c r="ZZ156" s="10"/>
      <c r="AAA156" s="10"/>
      <c r="AAB156" s="10"/>
      <c r="AAC156" s="10"/>
      <c r="AAD156" s="10"/>
      <c r="AAE156" s="10"/>
      <c r="AAF156" s="10"/>
      <c r="AAG156" s="10"/>
      <c r="AAH156" s="10"/>
      <c r="AAI156" s="10"/>
      <c r="AAJ156" s="10"/>
      <c r="AAK156" s="10"/>
      <c r="AAL156" s="10"/>
      <c r="AAM156" s="10"/>
      <c r="AAN156" s="10"/>
      <c r="AAO156" s="10"/>
      <c r="AAP156" s="10"/>
      <c r="AAQ156" s="10"/>
      <c r="AAR156" s="10"/>
      <c r="AAS156" s="10"/>
      <c r="AAT156" s="10"/>
      <c r="AAU156" s="10"/>
      <c r="AAV156" s="10"/>
      <c r="AAW156" s="10"/>
      <c r="AAX156" s="10"/>
      <c r="AAY156" s="10"/>
      <c r="AAZ156" s="10"/>
      <c r="ABA156" s="10"/>
      <c r="ABB156" s="10"/>
      <c r="ABC156" s="10"/>
      <c r="ABD156" s="10"/>
      <c r="ABE156" s="10"/>
      <c r="ABF156" s="10"/>
      <c r="ABG156" s="10"/>
      <c r="ABH156" s="10"/>
      <c r="ABI156" s="10"/>
      <c r="ABJ156" s="10"/>
      <c r="ABK156" s="10"/>
      <c r="ABL156" s="10"/>
      <c r="ABM156" s="10"/>
      <c r="ABN156" s="10"/>
      <c r="ABO156" s="10"/>
      <c r="ABP156" s="10"/>
      <c r="ABQ156" s="10"/>
      <c r="ABR156" s="10"/>
      <c r="ABS156" s="10"/>
      <c r="ABT156" s="10"/>
      <c r="ABU156" s="10"/>
      <c r="ABV156" s="10"/>
      <c r="ABW156" s="10"/>
      <c r="ABX156" s="10"/>
      <c r="ABY156" s="10"/>
      <c r="ABZ156" s="10"/>
      <c r="ACA156" s="10"/>
      <c r="ACB156" s="10"/>
      <c r="ACC156" s="10"/>
      <c r="ACD156" s="10"/>
      <c r="ACE156" s="10"/>
      <c r="ACF156" s="10"/>
      <c r="ACG156" s="10"/>
      <c r="ACH156" s="10"/>
      <c r="ACI156" s="10"/>
      <c r="ACJ156" s="10"/>
      <c r="ACK156" s="10"/>
      <c r="ACL156" s="10"/>
      <c r="ACM156" s="10"/>
      <c r="ACN156" s="10"/>
      <c r="ACO156" s="10"/>
      <c r="ACP156" s="10"/>
      <c r="ACQ156" s="10"/>
      <c r="ACR156" s="10"/>
      <c r="ACS156" s="10"/>
      <c r="ACT156" s="10"/>
      <c r="ACU156" s="10"/>
      <c r="ACV156" s="10"/>
      <c r="ACW156" s="10"/>
      <c r="ACX156" s="10"/>
      <c r="ACY156" s="10"/>
      <c r="ACZ156" s="10"/>
      <c r="ADA156" s="10"/>
      <c r="ADB156" s="10"/>
      <c r="ADC156" s="10"/>
      <c r="ADD156" s="10"/>
      <c r="ADE156" s="10"/>
      <c r="ADF156" s="10"/>
      <c r="ADG156" s="10"/>
      <c r="ADH156" s="10"/>
      <c r="ADI156" s="10"/>
      <c r="ADJ156" s="10"/>
      <c r="ADK156" s="10"/>
      <c r="ADL156" s="10"/>
      <c r="ADM156" s="10"/>
      <c r="ADN156" s="10"/>
      <c r="ADO156" s="10"/>
      <c r="ADP156" s="10"/>
      <c r="ADQ156" s="10"/>
      <c r="ADR156" s="10"/>
      <c r="ADS156" s="10"/>
      <c r="ADT156" s="10"/>
      <c r="ADU156" s="10"/>
      <c r="ADV156" s="10"/>
      <c r="ADW156" s="10"/>
      <c r="ADX156" s="10"/>
      <c r="ADY156" s="10"/>
      <c r="ADZ156" s="10"/>
      <c r="AEA156" s="10"/>
      <c r="AEB156" s="10"/>
      <c r="AEC156" s="10"/>
      <c r="AED156" s="10"/>
    </row>
    <row r="157" spans="1:810" s="88" customFormat="1" x14ac:dyDescent="0.3">
      <c r="A157" s="50"/>
      <c r="B157" s="51">
        <v>4</v>
      </c>
      <c r="C157" s="78" t="s">
        <v>451</v>
      </c>
      <c r="D157" s="87" t="s">
        <v>63</v>
      </c>
      <c r="E157" s="79" t="s">
        <v>100</v>
      </c>
      <c r="F157" s="79" t="s">
        <v>101</v>
      </c>
      <c r="G157" s="79"/>
      <c r="H157" s="80"/>
      <c r="I157" s="79">
        <v>3</v>
      </c>
      <c r="J157" s="79" t="s">
        <v>49</v>
      </c>
      <c r="K157" s="79" t="s">
        <v>49</v>
      </c>
      <c r="L157" s="105">
        <v>53</v>
      </c>
      <c r="M157" s="82">
        <v>1983</v>
      </c>
      <c r="N157" s="104">
        <v>1983</v>
      </c>
      <c r="O157" s="80"/>
      <c r="P157" s="84"/>
      <c r="Q157" s="84"/>
      <c r="R157" s="85" t="s">
        <v>302</v>
      </c>
      <c r="S157" s="86"/>
      <c r="T157" s="45" t="s">
        <v>161</v>
      </c>
      <c r="U157" s="46" t="str">
        <f t="shared" si="2"/>
        <v>Au</v>
      </c>
      <c r="V157" s="45"/>
      <c r="W157" s="45"/>
      <c r="X157" s="45"/>
      <c r="Y157" s="45"/>
      <c r="Z157" s="45"/>
      <c r="AA157" s="45"/>
      <c r="AB157" s="45"/>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c r="IZ157" s="10"/>
      <c r="JA157" s="10"/>
      <c r="JB157" s="10"/>
      <c r="JC157" s="10"/>
      <c r="JD157" s="10"/>
      <c r="JE157" s="10"/>
      <c r="JF157" s="10"/>
      <c r="JG157" s="10"/>
      <c r="JH157" s="10"/>
      <c r="JI157" s="10"/>
      <c r="JJ157" s="10"/>
      <c r="JK157" s="10"/>
      <c r="JL157" s="10"/>
      <c r="JM157" s="10"/>
      <c r="JN157" s="10"/>
      <c r="JO157" s="10"/>
      <c r="JP157" s="10"/>
      <c r="JQ157" s="10"/>
      <c r="JR157" s="10"/>
      <c r="JS157" s="10"/>
      <c r="JT157" s="10"/>
      <c r="JU157" s="10"/>
      <c r="JV157" s="10"/>
      <c r="JW157" s="10"/>
      <c r="JX157" s="10"/>
      <c r="JY157" s="10"/>
      <c r="JZ157" s="10"/>
      <c r="KA157" s="10"/>
      <c r="KB157" s="10"/>
      <c r="KC157" s="10"/>
      <c r="KD157" s="10"/>
      <c r="KE157" s="10"/>
      <c r="KF157" s="10"/>
      <c r="KG157" s="10"/>
      <c r="KH157" s="10"/>
      <c r="KI157" s="10"/>
      <c r="KJ157" s="10"/>
      <c r="KK157" s="10"/>
      <c r="KL157" s="10"/>
      <c r="KM157" s="10"/>
      <c r="KN157" s="10"/>
      <c r="KO157" s="10"/>
      <c r="KP157" s="10"/>
      <c r="KQ157" s="10"/>
      <c r="KR157" s="10"/>
      <c r="KS157" s="10"/>
      <c r="KT157" s="10"/>
      <c r="KU157" s="10"/>
      <c r="KV157" s="10"/>
      <c r="KW157" s="10"/>
      <c r="KX157" s="10"/>
      <c r="KY157" s="10"/>
      <c r="KZ157" s="10"/>
      <c r="LA157" s="10"/>
      <c r="LB157" s="10"/>
      <c r="LC157" s="10"/>
      <c r="LD157" s="10"/>
      <c r="LE157" s="10"/>
      <c r="LF157" s="10"/>
      <c r="LG157" s="10"/>
      <c r="LH157" s="10"/>
      <c r="LI157" s="10"/>
      <c r="LJ157" s="10"/>
      <c r="LK157" s="10"/>
      <c r="LL157" s="10"/>
      <c r="LM157" s="10"/>
      <c r="LN157" s="10"/>
      <c r="LO157" s="10"/>
      <c r="LP157" s="10"/>
      <c r="LQ157" s="10"/>
      <c r="LR157" s="10"/>
      <c r="LS157" s="10"/>
      <c r="LT157" s="10"/>
      <c r="LU157" s="10"/>
      <c r="LV157" s="10"/>
      <c r="LW157" s="10"/>
      <c r="LX157" s="10"/>
      <c r="LY157" s="10"/>
      <c r="LZ157" s="10"/>
      <c r="MA157" s="10"/>
      <c r="MB157" s="10"/>
      <c r="MC157" s="10"/>
      <c r="MD157" s="10"/>
      <c r="ME157" s="10"/>
      <c r="MF157" s="10"/>
      <c r="MG157" s="10"/>
      <c r="MH157" s="10"/>
      <c r="MI157" s="10"/>
      <c r="MJ157" s="10"/>
      <c r="MK157" s="10"/>
      <c r="ML157" s="10"/>
      <c r="MM157" s="10"/>
      <c r="MN157" s="10"/>
      <c r="MO157" s="10"/>
      <c r="MP157" s="10"/>
      <c r="MQ157" s="10"/>
      <c r="MR157" s="10"/>
      <c r="MS157" s="10"/>
      <c r="MT157" s="10"/>
      <c r="MU157" s="10"/>
      <c r="MV157" s="10"/>
      <c r="MW157" s="10"/>
      <c r="MX157" s="10"/>
      <c r="MY157" s="10"/>
      <c r="MZ157" s="10"/>
      <c r="NA157" s="10"/>
      <c r="NB157" s="10"/>
      <c r="NC157" s="10"/>
      <c r="ND157" s="10"/>
      <c r="NE157" s="10"/>
      <c r="NF157" s="10"/>
      <c r="NG157" s="10"/>
      <c r="NH157" s="10"/>
      <c r="NI157" s="10"/>
      <c r="NJ157" s="10"/>
      <c r="NK157" s="10"/>
      <c r="NL157" s="10"/>
      <c r="NM157" s="10"/>
      <c r="NN157" s="10"/>
      <c r="NO157" s="10"/>
      <c r="NP157" s="10"/>
      <c r="NQ157" s="10"/>
      <c r="NR157" s="10"/>
      <c r="NS157" s="10"/>
      <c r="NT157" s="10"/>
      <c r="NU157" s="10"/>
      <c r="NV157" s="10"/>
      <c r="NW157" s="10"/>
      <c r="NX157" s="10"/>
      <c r="NY157" s="10"/>
      <c r="NZ157" s="10"/>
      <c r="OA157" s="10"/>
      <c r="OB157" s="10"/>
      <c r="OC157" s="10"/>
      <c r="OD157" s="10"/>
      <c r="OE157" s="10"/>
      <c r="OF157" s="10"/>
      <c r="OG157" s="10"/>
      <c r="OH157" s="10"/>
      <c r="OI157" s="10"/>
      <c r="OJ157" s="10"/>
      <c r="OK157" s="10"/>
      <c r="OL157" s="10"/>
      <c r="OM157" s="10"/>
      <c r="ON157" s="10"/>
      <c r="OO157" s="10"/>
      <c r="OP157" s="10"/>
      <c r="OQ157" s="10"/>
      <c r="OR157" s="10"/>
      <c r="OS157" s="10"/>
      <c r="OT157" s="10"/>
      <c r="OU157" s="10"/>
      <c r="OV157" s="10"/>
      <c r="OW157" s="10"/>
      <c r="OX157" s="10"/>
      <c r="OY157" s="10"/>
      <c r="OZ157" s="10"/>
      <c r="PA157" s="10"/>
      <c r="PB157" s="10"/>
      <c r="PC157" s="10"/>
      <c r="PD157" s="10"/>
      <c r="PE157" s="10"/>
      <c r="PF157" s="10"/>
      <c r="PG157" s="10"/>
      <c r="PH157" s="10"/>
      <c r="PI157" s="10"/>
      <c r="PJ157" s="10"/>
      <c r="PK157" s="10"/>
      <c r="PL157" s="10"/>
      <c r="PM157" s="10"/>
      <c r="PN157" s="10"/>
      <c r="PO157" s="10"/>
      <c r="PP157" s="10"/>
      <c r="PQ157" s="10"/>
      <c r="PR157" s="10"/>
      <c r="PS157" s="10"/>
      <c r="PT157" s="10"/>
      <c r="PU157" s="10"/>
      <c r="PV157" s="10"/>
      <c r="PW157" s="10"/>
      <c r="PX157" s="10"/>
      <c r="PY157" s="10"/>
      <c r="PZ157" s="10"/>
      <c r="QA157" s="10"/>
      <c r="QB157" s="10"/>
      <c r="QC157" s="10"/>
      <c r="QD157" s="10"/>
      <c r="QE157" s="10"/>
      <c r="QF157" s="10"/>
      <c r="QG157" s="10"/>
      <c r="QH157" s="10"/>
      <c r="QI157" s="10"/>
      <c r="QJ157" s="10"/>
      <c r="QK157" s="10"/>
      <c r="QL157" s="10"/>
      <c r="QM157" s="10"/>
      <c r="QN157" s="10"/>
      <c r="QO157" s="10"/>
      <c r="QP157" s="10"/>
      <c r="QQ157" s="10"/>
      <c r="QR157" s="10"/>
      <c r="QS157" s="10"/>
      <c r="QT157" s="10"/>
      <c r="QU157" s="10"/>
      <c r="QV157" s="10"/>
      <c r="QW157" s="10"/>
      <c r="QX157" s="10"/>
      <c r="QY157" s="10"/>
      <c r="QZ157" s="10"/>
      <c r="RA157" s="10"/>
      <c r="RB157" s="10"/>
      <c r="RC157" s="10"/>
      <c r="RD157" s="10"/>
      <c r="RE157" s="10"/>
      <c r="RF157" s="10"/>
      <c r="RG157" s="10"/>
      <c r="RH157" s="10"/>
      <c r="RI157" s="10"/>
      <c r="RJ157" s="10"/>
      <c r="RK157" s="10"/>
      <c r="RL157" s="10"/>
      <c r="RM157" s="10"/>
      <c r="RN157" s="10"/>
      <c r="RO157" s="10"/>
      <c r="RP157" s="10"/>
      <c r="RQ157" s="10"/>
      <c r="RR157" s="10"/>
      <c r="RS157" s="10"/>
      <c r="RT157" s="10"/>
      <c r="RU157" s="10"/>
      <c r="RV157" s="10"/>
      <c r="RW157" s="10"/>
      <c r="RX157" s="10"/>
      <c r="RY157" s="10"/>
      <c r="RZ157" s="10"/>
      <c r="SA157" s="10"/>
      <c r="SB157" s="10"/>
      <c r="SC157" s="10"/>
      <c r="SD157" s="10"/>
      <c r="SE157" s="10"/>
      <c r="SF157" s="10"/>
      <c r="SG157" s="10"/>
      <c r="SH157" s="10"/>
      <c r="SI157" s="10"/>
      <c r="SJ157" s="10"/>
      <c r="SK157" s="10"/>
      <c r="SL157" s="10"/>
      <c r="SM157" s="10"/>
      <c r="SN157" s="10"/>
      <c r="SO157" s="10"/>
      <c r="SP157" s="10"/>
      <c r="SQ157" s="10"/>
      <c r="SR157" s="10"/>
      <c r="SS157" s="10"/>
      <c r="ST157" s="10"/>
      <c r="SU157" s="10"/>
      <c r="SV157" s="10"/>
      <c r="SW157" s="10"/>
      <c r="SX157" s="10"/>
      <c r="SY157" s="10"/>
      <c r="SZ157" s="10"/>
      <c r="TA157" s="10"/>
      <c r="TB157" s="10"/>
      <c r="TC157" s="10"/>
      <c r="TD157" s="10"/>
      <c r="TE157" s="10"/>
      <c r="TF157" s="10"/>
      <c r="TG157" s="10"/>
      <c r="TH157" s="10"/>
      <c r="TI157" s="10"/>
      <c r="TJ157" s="10"/>
      <c r="TK157" s="10"/>
      <c r="TL157" s="10"/>
      <c r="TM157" s="10"/>
      <c r="TN157" s="10"/>
      <c r="TO157" s="10"/>
      <c r="TP157" s="10"/>
      <c r="TQ157" s="10"/>
      <c r="TR157" s="10"/>
      <c r="TS157" s="10"/>
      <c r="TT157" s="10"/>
      <c r="TU157" s="10"/>
      <c r="TV157" s="10"/>
      <c r="TW157" s="10"/>
      <c r="TX157" s="10"/>
      <c r="TY157" s="10"/>
      <c r="TZ157" s="10"/>
      <c r="UA157" s="10"/>
      <c r="UB157" s="10"/>
      <c r="UC157" s="10"/>
      <c r="UD157" s="10"/>
      <c r="UE157" s="10"/>
      <c r="UF157" s="10"/>
      <c r="UG157" s="10"/>
      <c r="UH157" s="10"/>
      <c r="UI157" s="10"/>
      <c r="UJ157" s="10"/>
      <c r="UK157" s="10"/>
      <c r="UL157" s="10"/>
      <c r="UM157" s="10"/>
      <c r="UN157" s="10"/>
      <c r="UO157" s="10"/>
      <c r="UP157" s="10"/>
      <c r="UQ157" s="10"/>
      <c r="UR157" s="10"/>
      <c r="US157" s="10"/>
      <c r="UT157" s="10"/>
      <c r="UU157" s="10"/>
      <c r="UV157" s="10"/>
      <c r="UW157" s="10"/>
      <c r="UX157" s="10"/>
      <c r="UY157" s="10"/>
      <c r="UZ157" s="10"/>
      <c r="VA157" s="10"/>
      <c r="VB157" s="10"/>
      <c r="VC157" s="10"/>
      <c r="VD157" s="10"/>
      <c r="VE157" s="10"/>
      <c r="VF157" s="10"/>
      <c r="VG157" s="10"/>
      <c r="VH157" s="10"/>
      <c r="VI157" s="10"/>
      <c r="VJ157" s="10"/>
      <c r="VK157" s="10"/>
      <c r="VL157" s="10"/>
      <c r="VM157" s="10"/>
      <c r="VN157" s="10"/>
      <c r="VO157" s="10"/>
      <c r="VP157" s="10"/>
      <c r="VQ157" s="10"/>
      <c r="VR157" s="10"/>
      <c r="VS157" s="10"/>
      <c r="VT157" s="10"/>
      <c r="VU157" s="10"/>
      <c r="VV157" s="10"/>
      <c r="VW157" s="10"/>
      <c r="VX157" s="10"/>
      <c r="VY157" s="10"/>
      <c r="VZ157" s="10"/>
      <c r="WA157" s="10"/>
      <c r="WB157" s="10"/>
      <c r="WC157" s="10"/>
      <c r="WD157" s="10"/>
      <c r="WE157" s="10"/>
      <c r="WF157" s="10"/>
      <c r="WG157" s="10"/>
      <c r="WH157" s="10"/>
      <c r="WI157" s="10"/>
      <c r="WJ157" s="10"/>
      <c r="WK157" s="10"/>
      <c r="WL157" s="10"/>
      <c r="WM157" s="10"/>
      <c r="WN157" s="10"/>
      <c r="WO157" s="10"/>
      <c r="WP157" s="10"/>
      <c r="WQ157" s="10"/>
      <c r="WR157" s="10"/>
      <c r="WS157" s="10"/>
      <c r="WT157" s="10"/>
      <c r="WU157" s="10"/>
      <c r="WV157" s="10"/>
      <c r="WW157" s="10"/>
      <c r="WX157" s="10"/>
      <c r="WY157" s="10"/>
      <c r="WZ157" s="10"/>
      <c r="XA157" s="10"/>
      <c r="XB157" s="10"/>
      <c r="XC157" s="10"/>
      <c r="XD157" s="10"/>
      <c r="XE157" s="10"/>
      <c r="XF157" s="10"/>
      <c r="XG157" s="10"/>
      <c r="XH157" s="10"/>
      <c r="XI157" s="10"/>
      <c r="XJ157" s="10"/>
      <c r="XK157" s="10"/>
      <c r="XL157" s="10"/>
      <c r="XM157" s="10"/>
      <c r="XN157" s="10"/>
      <c r="XO157" s="10"/>
      <c r="XP157" s="10"/>
      <c r="XQ157" s="10"/>
      <c r="XR157" s="10"/>
      <c r="XS157" s="10"/>
      <c r="XT157" s="10"/>
      <c r="XU157" s="10"/>
      <c r="XV157" s="10"/>
      <c r="XW157" s="10"/>
      <c r="XX157" s="10"/>
      <c r="XY157" s="10"/>
      <c r="XZ157" s="10"/>
      <c r="YA157" s="10"/>
      <c r="YB157" s="10"/>
      <c r="YC157" s="10"/>
      <c r="YD157" s="10"/>
      <c r="YE157" s="10"/>
      <c r="YF157" s="10"/>
      <c r="YG157" s="10"/>
      <c r="YH157" s="10"/>
      <c r="YI157" s="10"/>
      <c r="YJ157" s="10"/>
      <c r="YK157" s="10"/>
      <c r="YL157" s="10"/>
      <c r="YM157" s="10"/>
      <c r="YN157" s="10"/>
      <c r="YO157" s="10"/>
      <c r="YP157" s="10"/>
      <c r="YQ157" s="10"/>
      <c r="YR157" s="10"/>
      <c r="YS157" s="10"/>
      <c r="YT157" s="10"/>
      <c r="YU157" s="10"/>
      <c r="YV157" s="10"/>
      <c r="YW157" s="10"/>
      <c r="YX157" s="10"/>
      <c r="YY157" s="10"/>
      <c r="YZ157" s="10"/>
      <c r="ZA157" s="10"/>
      <c r="ZB157" s="10"/>
      <c r="ZC157" s="10"/>
      <c r="ZD157" s="10"/>
      <c r="ZE157" s="10"/>
      <c r="ZF157" s="10"/>
      <c r="ZG157" s="10"/>
      <c r="ZH157" s="10"/>
      <c r="ZI157" s="10"/>
      <c r="ZJ157" s="10"/>
      <c r="ZK157" s="10"/>
      <c r="ZL157" s="10"/>
      <c r="ZM157" s="10"/>
      <c r="ZN157" s="10"/>
      <c r="ZO157" s="10"/>
      <c r="ZP157" s="10"/>
      <c r="ZQ157" s="10"/>
      <c r="ZR157" s="10"/>
      <c r="ZS157" s="10"/>
      <c r="ZT157" s="10"/>
      <c r="ZU157" s="10"/>
      <c r="ZV157" s="10"/>
      <c r="ZW157" s="10"/>
      <c r="ZX157" s="10"/>
      <c r="ZY157" s="10"/>
      <c r="ZZ157" s="10"/>
      <c r="AAA157" s="10"/>
      <c r="AAB157" s="10"/>
      <c r="AAC157" s="10"/>
      <c r="AAD157" s="10"/>
      <c r="AAE157" s="10"/>
      <c r="AAF157" s="10"/>
      <c r="AAG157" s="10"/>
      <c r="AAH157" s="10"/>
      <c r="AAI157" s="10"/>
      <c r="AAJ157" s="10"/>
      <c r="AAK157" s="10"/>
      <c r="AAL157" s="10"/>
      <c r="AAM157" s="10"/>
      <c r="AAN157" s="10"/>
      <c r="AAO157" s="10"/>
      <c r="AAP157" s="10"/>
      <c r="AAQ157" s="10"/>
      <c r="AAR157" s="10"/>
      <c r="AAS157" s="10"/>
      <c r="AAT157" s="10"/>
      <c r="AAU157" s="10"/>
      <c r="AAV157" s="10"/>
      <c r="AAW157" s="10"/>
      <c r="AAX157" s="10"/>
      <c r="AAY157" s="10"/>
      <c r="AAZ157" s="10"/>
      <c r="ABA157" s="10"/>
      <c r="ABB157" s="10"/>
      <c r="ABC157" s="10"/>
      <c r="ABD157" s="10"/>
      <c r="ABE157" s="10"/>
      <c r="ABF157" s="10"/>
      <c r="ABG157" s="10"/>
      <c r="ABH157" s="10"/>
      <c r="ABI157" s="10"/>
      <c r="ABJ157" s="10"/>
      <c r="ABK157" s="10"/>
      <c r="ABL157" s="10"/>
      <c r="ABM157" s="10"/>
      <c r="ABN157" s="10"/>
      <c r="ABO157" s="10"/>
      <c r="ABP157" s="10"/>
      <c r="ABQ157" s="10"/>
      <c r="ABR157" s="10"/>
      <c r="ABS157" s="10"/>
      <c r="ABT157" s="10"/>
      <c r="ABU157" s="10"/>
      <c r="ABV157" s="10"/>
      <c r="ABW157" s="10"/>
      <c r="ABX157" s="10"/>
      <c r="ABY157" s="10"/>
      <c r="ABZ157" s="10"/>
      <c r="ACA157" s="10"/>
      <c r="ACB157" s="10"/>
      <c r="ACC157" s="10"/>
      <c r="ACD157" s="10"/>
      <c r="ACE157" s="10"/>
      <c r="ACF157" s="10"/>
      <c r="ACG157" s="10"/>
      <c r="ACH157" s="10"/>
      <c r="ACI157" s="10"/>
      <c r="ACJ157" s="10"/>
      <c r="ACK157" s="10"/>
      <c r="ACL157" s="10"/>
      <c r="ACM157" s="10"/>
      <c r="ACN157" s="10"/>
      <c r="ACO157" s="10"/>
      <c r="ACP157" s="10"/>
      <c r="ACQ157" s="10"/>
      <c r="ACR157" s="10"/>
      <c r="ACS157" s="10"/>
      <c r="ACT157" s="10"/>
      <c r="ACU157" s="10"/>
      <c r="ACV157" s="10"/>
      <c r="ACW157" s="10"/>
      <c r="ACX157" s="10"/>
      <c r="ACY157" s="10"/>
      <c r="ACZ157" s="10"/>
      <c r="ADA157" s="10"/>
      <c r="ADB157" s="10"/>
      <c r="ADC157" s="10"/>
      <c r="ADD157" s="10"/>
      <c r="ADE157" s="10"/>
      <c r="ADF157" s="10"/>
      <c r="ADG157" s="10"/>
      <c r="ADH157" s="10"/>
      <c r="ADI157" s="10"/>
      <c r="ADJ157" s="10"/>
      <c r="ADK157" s="10"/>
      <c r="ADL157" s="10"/>
      <c r="ADM157" s="10"/>
      <c r="ADN157" s="10"/>
      <c r="ADO157" s="10"/>
      <c r="ADP157" s="10"/>
      <c r="ADQ157" s="10"/>
      <c r="ADR157" s="10"/>
      <c r="ADS157" s="10"/>
      <c r="ADT157" s="10"/>
      <c r="ADU157" s="10"/>
      <c r="ADV157" s="10"/>
      <c r="ADW157" s="10"/>
      <c r="ADX157" s="10"/>
      <c r="ADY157" s="10"/>
      <c r="ADZ157" s="10"/>
      <c r="AEA157" s="10"/>
      <c r="AEB157" s="10"/>
      <c r="AEC157" s="10"/>
      <c r="AED157" s="10"/>
    </row>
    <row r="158" spans="1:810" s="88" customFormat="1" ht="36" x14ac:dyDescent="0.3">
      <c r="A158" s="52"/>
      <c r="B158" s="51">
        <v>1</v>
      </c>
      <c r="C158" s="78" t="s">
        <v>452</v>
      </c>
      <c r="D158" s="87" t="s">
        <v>73</v>
      </c>
      <c r="E158" s="79" t="s">
        <v>192</v>
      </c>
      <c r="F158" s="79" t="s">
        <v>59</v>
      </c>
      <c r="G158" s="79"/>
      <c r="H158" s="80">
        <v>37000000</v>
      </c>
      <c r="I158" s="79">
        <v>1</v>
      </c>
      <c r="J158" s="79" t="s">
        <v>32</v>
      </c>
      <c r="K158" s="79" t="s">
        <v>80</v>
      </c>
      <c r="L158" s="105">
        <v>187</v>
      </c>
      <c r="M158" s="82">
        <v>1982</v>
      </c>
      <c r="N158" s="83">
        <v>30263</v>
      </c>
      <c r="O158" s="80" t="s">
        <v>453</v>
      </c>
      <c r="P158" s="84"/>
      <c r="Q158" s="84"/>
      <c r="R158" s="126" t="s">
        <v>293</v>
      </c>
      <c r="S158" s="97" t="s">
        <v>454</v>
      </c>
      <c r="T158" s="45" t="s">
        <v>75</v>
      </c>
      <c r="U158" s="46" t="str">
        <f t="shared" si="2"/>
        <v>Cu</v>
      </c>
      <c r="V158" s="45">
        <v>800</v>
      </c>
      <c r="W158" s="45">
        <v>0.47299999999999998</v>
      </c>
      <c r="X158" s="45">
        <v>0.05</v>
      </c>
      <c r="Y158" s="45">
        <v>0.51310467720923369</v>
      </c>
      <c r="Z158" s="45">
        <v>1957</v>
      </c>
      <c r="AA158" s="45" t="s">
        <v>455</v>
      </c>
      <c r="AB158" s="45" t="s">
        <v>76</v>
      </c>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127"/>
      <c r="DT158" s="127"/>
      <c r="DU158" s="127"/>
      <c r="DV158" s="127"/>
      <c r="DW158" s="127"/>
      <c r="DX158" s="127"/>
      <c r="DY158" s="127"/>
      <c r="DZ158" s="127"/>
      <c r="EA158" s="127"/>
      <c r="EB158" s="127"/>
      <c r="EC158" s="127"/>
      <c r="ED158" s="127"/>
      <c r="EE158" s="127"/>
      <c r="EF158" s="127"/>
      <c r="EG158" s="127"/>
      <c r="EH158" s="127"/>
      <c r="EI158" s="127"/>
      <c r="EJ158" s="127"/>
      <c r="EK158" s="127"/>
      <c r="EL158" s="127"/>
      <c r="EM158" s="127"/>
      <c r="EN158" s="127"/>
      <c r="EO158" s="127"/>
      <c r="EP158" s="127"/>
      <c r="EQ158" s="127"/>
      <c r="ER158" s="127"/>
      <c r="ES158" s="127"/>
      <c r="ET158" s="127"/>
      <c r="EU158" s="127"/>
      <c r="EV158" s="127"/>
      <c r="EW158" s="127"/>
      <c r="EX158" s="127"/>
      <c r="EY158" s="127"/>
      <c r="EZ158" s="127"/>
      <c r="FA158" s="127"/>
      <c r="FB158" s="127"/>
      <c r="FC158" s="127"/>
      <c r="FD158" s="127"/>
      <c r="FE158" s="127"/>
      <c r="FF158" s="127"/>
      <c r="FG158" s="127"/>
      <c r="FH158" s="127"/>
      <c r="FI158" s="127"/>
      <c r="FJ158" s="127"/>
      <c r="FK158" s="127"/>
      <c r="FL158" s="127"/>
      <c r="FM158" s="127"/>
      <c r="FN158" s="127"/>
      <c r="FO158" s="127"/>
      <c r="FP158" s="127"/>
      <c r="FQ158" s="127"/>
      <c r="FR158" s="127"/>
      <c r="FS158" s="127"/>
      <c r="FT158" s="127"/>
      <c r="FU158" s="127"/>
      <c r="FV158" s="127"/>
      <c r="FW158" s="127"/>
      <c r="FX158" s="127"/>
      <c r="FY158" s="127"/>
      <c r="FZ158" s="127"/>
      <c r="GA158" s="127"/>
      <c r="GB158" s="127"/>
      <c r="GC158" s="127"/>
      <c r="GD158" s="127"/>
      <c r="GE158" s="127"/>
      <c r="GF158" s="127"/>
      <c r="GG158" s="127"/>
      <c r="GH158" s="127"/>
      <c r="GI158" s="127"/>
      <c r="GJ158" s="127"/>
      <c r="GK158" s="127"/>
      <c r="GL158" s="127"/>
      <c r="GM158" s="127"/>
      <c r="GN158" s="127"/>
      <c r="GO158" s="127"/>
      <c r="GP158" s="127"/>
      <c r="GQ158" s="127"/>
      <c r="GR158" s="127"/>
      <c r="GS158" s="127"/>
      <c r="GT158" s="127"/>
      <c r="GU158" s="127"/>
      <c r="GV158" s="127"/>
      <c r="GW158" s="127"/>
      <c r="GX158" s="127"/>
      <c r="GY158" s="127"/>
      <c r="GZ158" s="127"/>
      <c r="HA158" s="127"/>
      <c r="HB158" s="127"/>
      <c r="HC158" s="127"/>
      <c r="HD158" s="127"/>
      <c r="HE158" s="127"/>
      <c r="HF158" s="127"/>
      <c r="HG158" s="127"/>
      <c r="HH158" s="127"/>
      <c r="HI158" s="127"/>
      <c r="HJ158" s="127"/>
      <c r="HK158" s="127"/>
      <c r="HL158" s="127"/>
      <c r="HM158" s="127"/>
      <c r="HN158" s="127"/>
      <c r="HO158" s="127"/>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c r="IV158" s="127"/>
      <c r="IW158" s="127"/>
      <c r="IX158" s="127"/>
      <c r="IY158" s="127"/>
      <c r="IZ158" s="127"/>
      <c r="JA158" s="127"/>
      <c r="JB158" s="127"/>
      <c r="JC158" s="127"/>
      <c r="JD158" s="127"/>
      <c r="JE158" s="127"/>
      <c r="JF158" s="127"/>
      <c r="JG158" s="127"/>
      <c r="JH158" s="127"/>
      <c r="JI158" s="127"/>
      <c r="JJ158" s="127"/>
      <c r="JK158" s="127"/>
      <c r="JL158" s="127"/>
      <c r="JM158" s="127"/>
      <c r="JN158" s="127"/>
      <c r="JO158" s="127"/>
      <c r="JP158" s="127"/>
      <c r="JQ158" s="127"/>
      <c r="JR158" s="127"/>
      <c r="JS158" s="127"/>
      <c r="JT158" s="127"/>
      <c r="JU158" s="127"/>
      <c r="JV158" s="127"/>
      <c r="JW158" s="127"/>
      <c r="JX158" s="127"/>
      <c r="JY158" s="127"/>
      <c r="JZ158" s="127"/>
      <c r="KA158" s="127"/>
      <c r="KB158" s="127"/>
      <c r="KC158" s="127"/>
      <c r="KD158" s="127"/>
      <c r="KE158" s="127"/>
      <c r="KF158" s="127"/>
      <c r="KG158" s="127"/>
      <c r="KH158" s="127"/>
      <c r="KI158" s="127"/>
      <c r="KJ158" s="127"/>
      <c r="KK158" s="127"/>
      <c r="KL158" s="127"/>
      <c r="KM158" s="127"/>
      <c r="KN158" s="127"/>
      <c r="KO158" s="127"/>
      <c r="KP158" s="127"/>
      <c r="KQ158" s="127"/>
      <c r="KR158" s="127"/>
      <c r="KS158" s="127"/>
      <c r="KT158" s="127"/>
      <c r="KU158" s="127"/>
      <c r="KV158" s="127"/>
      <c r="KW158" s="127"/>
      <c r="KX158" s="127"/>
      <c r="KY158" s="127"/>
      <c r="KZ158" s="127"/>
      <c r="LA158" s="127"/>
      <c r="LB158" s="127"/>
      <c r="LC158" s="127"/>
      <c r="LD158" s="127"/>
      <c r="LE158" s="127"/>
      <c r="LF158" s="127"/>
      <c r="LG158" s="127"/>
      <c r="LH158" s="127"/>
      <c r="LI158" s="127"/>
      <c r="LJ158" s="127"/>
      <c r="LK158" s="127"/>
      <c r="LL158" s="127"/>
      <c r="LM158" s="127"/>
      <c r="LN158" s="127"/>
      <c r="LO158" s="127"/>
      <c r="LP158" s="127"/>
      <c r="LQ158" s="127"/>
      <c r="LR158" s="127"/>
      <c r="LS158" s="127"/>
      <c r="LT158" s="127"/>
      <c r="LU158" s="127"/>
      <c r="LV158" s="127"/>
      <c r="LW158" s="127"/>
      <c r="LX158" s="127"/>
      <c r="LY158" s="127"/>
      <c r="LZ158" s="127"/>
      <c r="MA158" s="127"/>
      <c r="MB158" s="127"/>
      <c r="MC158" s="127"/>
      <c r="MD158" s="127"/>
      <c r="ME158" s="127"/>
      <c r="MF158" s="127"/>
      <c r="MG158" s="127"/>
      <c r="MH158" s="127"/>
      <c r="MI158" s="127"/>
      <c r="MJ158" s="127"/>
      <c r="MK158" s="127"/>
      <c r="ML158" s="127"/>
      <c r="MM158" s="127"/>
      <c r="MN158" s="127"/>
      <c r="MO158" s="127"/>
      <c r="MP158" s="127"/>
      <c r="MQ158" s="127"/>
      <c r="MR158" s="127"/>
      <c r="MS158" s="127"/>
      <c r="MT158" s="127"/>
      <c r="MU158" s="127"/>
      <c r="MV158" s="127"/>
      <c r="MW158" s="127"/>
      <c r="MX158" s="127"/>
      <c r="MY158" s="127"/>
      <c r="MZ158" s="127"/>
      <c r="NA158" s="127"/>
      <c r="NB158" s="127"/>
      <c r="NC158" s="127"/>
      <c r="ND158" s="127"/>
      <c r="NE158" s="127"/>
      <c r="NF158" s="127"/>
      <c r="NG158" s="127"/>
      <c r="NH158" s="127"/>
      <c r="NI158" s="127"/>
      <c r="NJ158" s="127"/>
      <c r="NK158" s="127"/>
      <c r="NL158" s="127"/>
      <c r="NM158" s="127"/>
      <c r="NN158" s="127"/>
      <c r="NO158" s="127"/>
      <c r="NP158" s="127"/>
      <c r="NQ158" s="127"/>
      <c r="NR158" s="127"/>
      <c r="NS158" s="127"/>
      <c r="NT158" s="127"/>
      <c r="NU158" s="127"/>
      <c r="NV158" s="127"/>
      <c r="NW158" s="127"/>
      <c r="NX158" s="127"/>
      <c r="NY158" s="127"/>
      <c r="NZ158" s="127"/>
      <c r="OA158" s="127"/>
      <c r="OB158" s="127"/>
      <c r="OC158" s="127"/>
      <c r="OD158" s="127"/>
      <c r="OE158" s="127"/>
      <c r="OF158" s="127"/>
      <c r="OG158" s="127"/>
      <c r="OH158" s="127"/>
      <c r="OI158" s="127"/>
      <c r="OJ158" s="127"/>
      <c r="OK158" s="127"/>
      <c r="OL158" s="127"/>
      <c r="OM158" s="127"/>
      <c r="ON158" s="127"/>
      <c r="OO158" s="127"/>
      <c r="OP158" s="127"/>
      <c r="OQ158" s="127"/>
      <c r="OR158" s="127"/>
      <c r="OS158" s="127"/>
      <c r="OT158" s="127"/>
      <c r="OU158" s="127"/>
      <c r="OV158" s="127"/>
      <c r="OW158" s="127"/>
      <c r="OX158" s="127"/>
      <c r="OY158" s="127"/>
      <c r="OZ158" s="127"/>
      <c r="PA158" s="127"/>
      <c r="PB158" s="127"/>
      <c r="PC158" s="127"/>
      <c r="PD158" s="127"/>
      <c r="PE158" s="127"/>
      <c r="PF158" s="127"/>
      <c r="PG158" s="127"/>
      <c r="PH158" s="127"/>
      <c r="PI158" s="127"/>
      <c r="PJ158" s="127"/>
      <c r="PK158" s="127"/>
      <c r="PL158" s="127"/>
      <c r="PM158" s="127"/>
      <c r="PN158" s="127"/>
      <c r="PO158" s="127"/>
      <c r="PP158" s="127"/>
      <c r="PQ158" s="127"/>
      <c r="PR158" s="127"/>
      <c r="PS158" s="127"/>
      <c r="PT158" s="127"/>
      <c r="PU158" s="127"/>
      <c r="PV158" s="127"/>
      <c r="PW158" s="127"/>
      <c r="PX158" s="127"/>
      <c r="PY158" s="127"/>
      <c r="PZ158" s="127"/>
      <c r="QA158" s="127"/>
      <c r="QB158" s="127"/>
      <c r="QC158" s="127"/>
      <c r="QD158" s="127"/>
      <c r="QE158" s="127"/>
      <c r="QF158" s="127"/>
      <c r="QG158" s="127"/>
      <c r="QH158" s="127"/>
      <c r="QI158" s="127"/>
      <c r="QJ158" s="127"/>
      <c r="QK158" s="127"/>
      <c r="QL158" s="127"/>
      <c r="QM158" s="127"/>
      <c r="QN158" s="127"/>
      <c r="QO158" s="127"/>
      <c r="QP158" s="127"/>
      <c r="QQ158" s="127"/>
      <c r="QR158" s="127"/>
      <c r="QS158" s="127"/>
      <c r="QT158" s="127"/>
      <c r="QU158" s="127"/>
      <c r="QV158" s="127"/>
      <c r="QW158" s="127"/>
      <c r="QX158" s="127"/>
      <c r="QY158" s="127"/>
      <c r="QZ158" s="127"/>
      <c r="RA158" s="127"/>
      <c r="RB158" s="127"/>
      <c r="RC158" s="127"/>
      <c r="RD158" s="127"/>
      <c r="RE158" s="127"/>
      <c r="RF158" s="127"/>
      <c r="RG158" s="127"/>
      <c r="RH158" s="127"/>
      <c r="RI158" s="127"/>
      <c r="RJ158" s="127"/>
      <c r="RK158" s="127"/>
      <c r="RL158" s="127"/>
      <c r="RM158" s="127"/>
      <c r="RN158" s="127"/>
      <c r="RO158" s="127"/>
      <c r="RP158" s="127"/>
      <c r="RQ158" s="127"/>
      <c r="RR158" s="127"/>
      <c r="RS158" s="127"/>
      <c r="RT158" s="127"/>
      <c r="RU158" s="127"/>
      <c r="RV158" s="127"/>
      <c r="RW158" s="127"/>
      <c r="RX158" s="127"/>
      <c r="RY158" s="127"/>
      <c r="RZ158" s="127"/>
      <c r="SA158" s="127"/>
      <c r="SB158" s="127"/>
      <c r="SC158" s="127"/>
      <c r="SD158" s="127"/>
      <c r="SE158" s="127"/>
      <c r="SF158" s="127"/>
      <c r="SG158" s="127"/>
      <c r="SH158" s="127"/>
      <c r="SI158" s="127"/>
      <c r="SJ158" s="127"/>
      <c r="SK158" s="127"/>
      <c r="SL158" s="127"/>
      <c r="SM158" s="127"/>
      <c r="SN158" s="127"/>
      <c r="SO158" s="127"/>
      <c r="SP158" s="127"/>
      <c r="SQ158" s="127"/>
      <c r="SR158" s="127"/>
      <c r="SS158" s="127"/>
      <c r="ST158" s="127"/>
      <c r="SU158" s="127"/>
      <c r="SV158" s="127"/>
      <c r="SW158" s="127"/>
      <c r="SX158" s="127"/>
      <c r="SY158" s="127"/>
      <c r="SZ158" s="127"/>
      <c r="TA158" s="127"/>
      <c r="TB158" s="127"/>
      <c r="TC158" s="127"/>
      <c r="TD158" s="127"/>
      <c r="TE158" s="127"/>
      <c r="TF158" s="127"/>
      <c r="TG158" s="127"/>
      <c r="TH158" s="127"/>
      <c r="TI158" s="127"/>
      <c r="TJ158" s="127"/>
      <c r="TK158" s="127"/>
      <c r="TL158" s="127"/>
      <c r="TM158" s="127"/>
      <c r="TN158" s="127"/>
      <c r="TO158" s="127"/>
      <c r="TP158" s="127"/>
      <c r="TQ158" s="127"/>
      <c r="TR158" s="127"/>
      <c r="TS158" s="127"/>
      <c r="TT158" s="127"/>
      <c r="TU158" s="127"/>
      <c r="TV158" s="127"/>
      <c r="TW158" s="127"/>
      <c r="TX158" s="127"/>
      <c r="TY158" s="127"/>
      <c r="TZ158" s="127"/>
      <c r="UA158" s="127"/>
      <c r="UB158" s="127"/>
      <c r="UC158" s="127"/>
      <c r="UD158" s="127"/>
      <c r="UE158" s="127"/>
      <c r="UF158" s="127"/>
      <c r="UG158" s="127"/>
      <c r="UH158" s="127"/>
      <c r="UI158" s="127"/>
      <c r="UJ158" s="127"/>
      <c r="UK158" s="127"/>
      <c r="UL158" s="127"/>
      <c r="UM158" s="127"/>
      <c r="UN158" s="127"/>
      <c r="UO158" s="127"/>
      <c r="UP158" s="127"/>
      <c r="UQ158" s="127"/>
      <c r="UR158" s="127"/>
      <c r="US158" s="127"/>
      <c r="UT158" s="127"/>
      <c r="UU158" s="127"/>
      <c r="UV158" s="127"/>
      <c r="UW158" s="127"/>
      <c r="UX158" s="127"/>
      <c r="UY158" s="127"/>
      <c r="UZ158" s="127"/>
      <c r="VA158" s="127"/>
      <c r="VB158" s="127"/>
      <c r="VC158" s="127"/>
      <c r="VD158" s="127"/>
      <c r="VE158" s="127"/>
      <c r="VF158" s="127"/>
      <c r="VG158" s="127"/>
      <c r="VH158" s="127"/>
      <c r="VI158" s="127"/>
      <c r="VJ158" s="127"/>
      <c r="VK158" s="127"/>
      <c r="VL158" s="127"/>
      <c r="VM158" s="127"/>
      <c r="VN158" s="127"/>
      <c r="VO158" s="127"/>
      <c r="VP158" s="127"/>
      <c r="VQ158" s="127"/>
      <c r="VR158" s="127"/>
      <c r="VS158" s="127"/>
      <c r="VT158" s="127"/>
      <c r="VU158" s="127"/>
      <c r="VV158" s="127"/>
      <c r="VW158" s="127"/>
      <c r="VX158" s="127"/>
      <c r="VY158" s="127"/>
      <c r="VZ158" s="127"/>
      <c r="WA158" s="127"/>
      <c r="WB158" s="127"/>
      <c r="WC158" s="127"/>
      <c r="WD158" s="127"/>
      <c r="WE158" s="127"/>
      <c r="WF158" s="127"/>
      <c r="WG158" s="127"/>
      <c r="WH158" s="127"/>
      <c r="WI158" s="127"/>
      <c r="WJ158" s="127"/>
      <c r="WK158" s="127"/>
      <c r="WL158" s="127"/>
      <c r="WM158" s="127"/>
      <c r="WN158" s="127"/>
      <c r="WO158" s="127"/>
      <c r="WP158" s="127"/>
      <c r="WQ158" s="127"/>
      <c r="WR158" s="127"/>
      <c r="WS158" s="127"/>
      <c r="WT158" s="127"/>
      <c r="WU158" s="127"/>
      <c r="WV158" s="127"/>
      <c r="WW158" s="127"/>
      <c r="WX158" s="127"/>
      <c r="WY158" s="127"/>
      <c r="WZ158" s="127"/>
      <c r="XA158" s="127"/>
      <c r="XB158" s="127"/>
      <c r="XC158" s="127"/>
      <c r="XD158" s="127"/>
      <c r="XE158" s="127"/>
      <c r="XF158" s="127"/>
      <c r="XG158" s="127"/>
      <c r="XH158" s="127"/>
      <c r="XI158" s="127"/>
      <c r="XJ158" s="127"/>
      <c r="XK158" s="127"/>
      <c r="XL158" s="127"/>
      <c r="XM158" s="127"/>
      <c r="XN158" s="127"/>
      <c r="XO158" s="127"/>
      <c r="XP158" s="127"/>
      <c r="XQ158" s="127"/>
      <c r="XR158" s="127"/>
      <c r="XS158" s="127"/>
      <c r="XT158" s="127"/>
      <c r="XU158" s="127"/>
      <c r="XV158" s="127"/>
      <c r="XW158" s="127"/>
      <c r="XX158" s="127"/>
      <c r="XY158" s="127"/>
      <c r="XZ158" s="127"/>
      <c r="YA158" s="127"/>
      <c r="YB158" s="127"/>
      <c r="YC158" s="127"/>
      <c r="YD158" s="127"/>
      <c r="YE158" s="127"/>
      <c r="YF158" s="127"/>
      <c r="YG158" s="127"/>
      <c r="YH158" s="127"/>
      <c r="YI158" s="127"/>
      <c r="YJ158" s="127"/>
      <c r="YK158" s="127"/>
      <c r="YL158" s="127"/>
      <c r="YM158" s="127"/>
      <c r="YN158" s="127"/>
      <c r="YO158" s="127"/>
      <c r="YP158" s="127"/>
      <c r="YQ158" s="127"/>
      <c r="YR158" s="127"/>
      <c r="YS158" s="127"/>
      <c r="YT158" s="127"/>
      <c r="YU158" s="127"/>
      <c r="YV158" s="127"/>
      <c r="YW158" s="127"/>
      <c r="YX158" s="127"/>
      <c r="YY158" s="127"/>
      <c r="YZ158" s="127"/>
      <c r="ZA158" s="127"/>
      <c r="ZB158" s="127"/>
      <c r="ZC158" s="127"/>
      <c r="ZD158" s="127"/>
      <c r="ZE158" s="127"/>
      <c r="ZF158" s="127"/>
      <c r="ZG158" s="127"/>
      <c r="ZH158" s="127"/>
      <c r="ZI158" s="127"/>
      <c r="ZJ158" s="127"/>
      <c r="ZK158" s="127"/>
      <c r="ZL158" s="127"/>
      <c r="ZM158" s="127"/>
      <c r="ZN158" s="127"/>
      <c r="ZO158" s="127"/>
      <c r="ZP158" s="127"/>
      <c r="ZQ158" s="127"/>
      <c r="ZR158" s="127"/>
      <c r="ZS158" s="127"/>
      <c r="ZT158" s="127"/>
      <c r="ZU158" s="127"/>
      <c r="ZV158" s="127"/>
      <c r="ZW158" s="127"/>
      <c r="ZX158" s="127"/>
      <c r="ZY158" s="127"/>
      <c r="ZZ158" s="127"/>
      <c r="AAA158" s="127"/>
      <c r="AAB158" s="127"/>
      <c r="AAC158" s="127"/>
      <c r="AAD158" s="127"/>
      <c r="AAE158" s="127"/>
      <c r="AAF158" s="127"/>
      <c r="AAG158" s="127"/>
      <c r="AAH158" s="127"/>
      <c r="AAI158" s="127"/>
      <c r="AAJ158" s="127"/>
      <c r="AAK158" s="127"/>
      <c r="AAL158" s="127"/>
      <c r="AAM158" s="127"/>
      <c r="AAN158" s="127"/>
      <c r="AAO158" s="127"/>
      <c r="AAP158" s="127"/>
      <c r="AAQ158" s="127"/>
      <c r="AAR158" s="127"/>
      <c r="AAS158" s="127"/>
      <c r="AAT158" s="127"/>
      <c r="AAU158" s="127"/>
      <c r="AAV158" s="127"/>
      <c r="AAW158" s="127"/>
      <c r="AAX158" s="127"/>
      <c r="AAY158" s="127"/>
      <c r="AAZ158" s="127"/>
      <c r="ABA158" s="127"/>
      <c r="ABB158" s="127"/>
      <c r="ABC158" s="127"/>
      <c r="ABD158" s="127"/>
      <c r="ABE158" s="127"/>
      <c r="ABF158" s="127"/>
      <c r="ABG158" s="127"/>
      <c r="ABH158" s="127"/>
      <c r="ABI158" s="127"/>
      <c r="ABJ158" s="127"/>
      <c r="ABK158" s="127"/>
      <c r="ABL158" s="127"/>
      <c r="ABM158" s="127"/>
      <c r="ABN158" s="127"/>
      <c r="ABO158" s="127"/>
      <c r="ABP158" s="127"/>
      <c r="ABQ158" s="127"/>
      <c r="ABR158" s="127"/>
      <c r="ABS158" s="127"/>
      <c r="ABT158" s="127"/>
      <c r="ABU158" s="127"/>
      <c r="ABV158" s="127"/>
      <c r="ABW158" s="127"/>
      <c r="ABX158" s="127"/>
      <c r="ABY158" s="127"/>
      <c r="ABZ158" s="127"/>
      <c r="ACA158" s="127"/>
      <c r="ACB158" s="127"/>
      <c r="ACC158" s="127"/>
      <c r="ACD158" s="127"/>
      <c r="ACE158" s="127"/>
      <c r="ACF158" s="127"/>
      <c r="ACG158" s="127"/>
      <c r="ACH158" s="127"/>
      <c r="ACI158" s="127"/>
      <c r="ACJ158" s="127"/>
      <c r="ACK158" s="127"/>
      <c r="ACL158" s="127"/>
      <c r="ACM158" s="127"/>
      <c r="ACN158" s="127"/>
      <c r="ACO158" s="127"/>
      <c r="ACP158" s="127"/>
      <c r="ACQ158" s="127"/>
      <c r="ACR158" s="127"/>
      <c r="ACS158" s="127"/>
      <c r="ACT158" s="127"/>
      <c r="ACU158" s="127"/>
      <c r="ACV158" s="127"/>
      <c r="ACW158" s="127"/>
      <c r="ACX158" s="127"/>
      <c r="ACY158" s="127"/>
      <c r="ACZ158" s="127"/>
      <c r="ADA158" s="127"/>
      <c r="ADB158" s="127"/>
      <c r="ADC158" s="127"/>
      <c r="ADD158" s="127"/>
      <c r="ADE158" s="127"/>
      <c r="ADF158" s="127"/>
      <c r="ADG158" s="127"/>
      <c r="ADH158" s="127"/>
      <c r="ADI158" s="127"/>
      <c r="ADJ158" s="127"/>
      <c r="ADK158" s="127"/>
      <c r="ADL158" s="127"/>
      <c r="ADM158" s="127"/>
      <c r="ADN158" s="127"/>
      <c r="ADO158" s="127"/>
      <c r="ADP158" s="127"/>
      <c r="ADQ158" s="127"/>
      <c r="ADR158" s="127"/>
      <c r="ADS158" s="127"/>
      <c r="ADT158" s="127"/>
      <c r="ADU158" s="127"/>
      <c r="ADV158" s="127"/>
      <c r="ADW158" s="127"/>
      <c r="ADX158" s="127"/>
      <c r="ADY158" s="127"/>
      <c r="ADZ158" s="127"/>
      <c r="AEA158" s="127"/>
      <c r="AEB158" s="127"/>
      <c r="AEC158" s="127"/>
      <c r="AED158" s="127"/>
    </row>
    <row r="159" spans="1:810" s="88" customFormat="1" x14ac:dyDescent="0.3">
      <c r="A159" s="49"/>
      <c r="B159" s="51">
        <v>3</v>
      </c>
      <c r="C159" s="78" t="s">
        <v>456</v>
      </c>
      <c r="D159" s="87" t="s">
        <v>457</v>
      </c>
      <c r="E159" s="79" t="s">
        <v>58</v>
      </c>
      <c r="F159" s="79" t="s">
        <v>204</v>
      </c>
      <c r="G159" s="79">
        <v>21</v>
      </c>
      <c r="H159" s="80"/>
      <c r="I159" s="79">
        <v>1</v>
      </c>
      <c r="J159" s="79" t="s">
        <v>32</v>
      </c>
      <c r="K159" s="79" t="s">
        <v>80</v>
      </c>
      <c r="L159" s="105">
        <v>102</v>
      </c>
      <c r="M159" s="82">
        <v>1982</v>
      </c>
      <c r="N159" s="104">
        <v>1982</v>
      </c>
      <c r="O159" s="80"/>
      <c r="P159" s="84"/>
      <c r="Q159" s="84"/>
      <c r="R159" s="85" t="s">
        <v>302</v>
      </c>
      <c r="S159" s="86"/>
      <c r="T159" s="115" t="s">
        <v>166</v>
      </c>
      <c r="U159" s="46" t="str">
        <f t="shared" si="2"/>
        <v>Gypsum</v>
      </c>
      <c r="V159" s="45"/>
      <c r="W159" s="45"/>
      <c r="X159" s="45"/>
      <c r="Y159" s="45"/>
      <c r="Z159" s="45"/>
      <c r="AA159" s="45"/>
      <c r="AB159" s="45"/>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c r="JW159" s="10"/>
      <c r="JX159" s="10"/>
      <c r="JY159" s="10"/>
      <c r="JZ159" s="10"/>
      <c r="KA159" s="10"/>
      <c r="KB159" s="10"/>
      <c r="KC159" s="10"/>
      <c r="KD159" s="10"/>
      <c r="KE159" s="10"/>
      <c r="KF159" s="10"/>
      <c r="KG159" s="10"/>
      <c r="KH159" s="10"/>
      <c r="KI159" s="10"/>
      <c r="KJ159" s="10"/>
      <c r="KK159" s="10"/>
      <c r="KL159" s="10"/>
      <c r="KM159" s="10"/>
      <c r="KN159" s="10"/>
      <c r="KO159" s="10"/>
      <c r="KP159" s="10"/>
      <c r="KQ159" s="10"/>
      <c r="KR159" s="10"/>
      <c r="KS159" s="10"/>
      <c r="KT159" s="10"/>
      <c r="KU159" s="10"/>
      <c r="KV159" s="10"/>
      <c r="KW159" s="10"/>
      <c r="KX159" s="10"/>
      <c r="KY159" s="10"/>
      <c r="KZ159" s="10"/>
      <c r="LA159" s="10"/>
      <c r="LB159" s="10"/>
      <c r="LC159" s="10"/>
      <c r="LD159" s="10"/>
      <c r="LE159" s="10"/>
      <c r="LF159" s="10"/>
      <c r="LG159" s="10"/>
      <c r="LH159" s="10"/>
      <c r="LI159" s="10"/>
      <c r="LJ159" s="10"/>
      <c r="LK159" s="10"/>
      <c r="LL159" s="10"/>
      <c r="LM159" s="10"/>
      <c r="LN159" s="10"/>
      <c r="LO159" s="10"/>
      <c r="LP159" s="10"/>
      <c r="LQ159" s="10"/>
      <c r="LR159" s="10"/>
      <c r="LS159" s="10"/>
      <c r="LT159" s="10"/>
      <c r="LU159" s="10"/>
      <c r="LV159" s="10"/>
      <c r="LW159" s="10"/>
      <c r="LX159" s="10"/>
      <c r="LY159" s="10"/>
      <c r="LZ159" s="10"/>
      <c r="MA159" s="10"/>
      <c r="MB159" s="10"/>
      <c r="MC159" s="10"/>
      <c r="MD159" s="10"/>
      <c r="ME159" s="10"/>
      <c r="MF159" s="10"/>
      <c r="MG159" s="10"/>
      <c r="MH159" s="10"/>
      <c r="MI159" s="10"/>
      <c r="MJ159" s="10"/>
      <c r="MK159" s="10"/>
      <c r="ML159" s="10"/>
      <c r="MM159" s="10"/>
      <c r="MN159" s="10"/>
      <c r="MO159" s="10"/>
      <c r="MP159" s="10"/>
      <c r="MQ159" s="10"/>
      <c r="MR159" s="10"/>
      <c r="MS159" s="10"/>
      <c r="MT159" s="10"/>
      <c r="MU159" s="10"/>
      <c r="MV159" s="10"/>
      <c r="MW159" s="10"/>
      <c r="MX159" s="10"/>
      <c r="MY159" s="10"/>
      <c r="MZ159" s="10"/>
      <c r="NA159" s="10"/>
      <c r="NB159" s="10"/>
      <c r="NC159" s="10"/>
      <c r="ND159" s="10"/>
      <c r="NE159" s="10"/>
      <c r="NF159" s="10"/>
      <c r="NG159" s="10"/>
      <c r="NH159" s="10"/>
      <c r="NI159" s="10"/>
      <c r="NJ159" s="10"/>
      <c r="NK159" s="10"/>
      <c r="NL159" s="10"/>
      <c r="NM159" s="10"/>
      <c r="NN159" s="10"/>
      <c r="NO159" s="10"/>
      <c r="NP159" s="10"/>
      <c r="NQ159" s="10"/>
      <c r="NR159" s="10"/>
      <c r="NS159" s="10"/>
      <c r="NT159" s="10"/>
      <c r="NU159" s="10"/>
      <c r="NV159" s="10"/>
      <c r="NW159" s="10"/>
      <c r="NX159" s="10"/>
      <c r="NY159" s="10"/>
      <c r="NZ159" s="10"/>
      <c r="OA159" s="10"/>
      <c r="OB159" s="10"/>
      <c r="OC159" s="10"/>
      <c r="OD159" s="10"/>
      <c r="OE159" s="10"/>
      <c r="OF159" s="10"/>
      <c r="OG159" s="10"/>
      <c r="OH159" s="10"/>
      <c r="OI159" s="10"/>
      <c r="OJ159" s="10"/>
      <c r="OK159" s="10"/>
      <c r="OL159" s="10"/>
      <c r="OM159" s="10"/>
      <c r="ON159" s="10"/>
      <c r="OO159" s="10"/>
      <c r="OP159" s="10"/>
      <c r="OQ159" s="10"/>
      <c r="OR159" s="10"/>
      <c r="OS159" s="10"/>
      <c r="OT159" s="10"/>
      <c r="OU159" s="10"/>
      <c r="OV159" s="10"/>
      <c r="OW159" s="10"/>
      <c r="OX159" s="10"/>
      <c r="OY159" s="10"/>
      <c r="OZ159" s="10"/>
      <c r="PA159" s="10"/>
      <c r="PB159" s="10"/>
      <c r="PC159" s="10"/>
      <c r="PD159" s="10"/>
      <c r="PE159" s="10"/>
      <c r="PF159" s="10"/>
      <c r="PG159" s="10"/>
      <c r="PH159" s="10"/>
      <c r="PI159" s="10"/>
      <c r="PJ159" s="10"/>
      <c r="PK159" s="10"/>
      <c r="PL159" s="10"/>
      <c r="PM159" s="10"/>
      <c r="PN159" s="10"/>
      <c r="PO159" s="10"/>
      <c r="PP159" s="10"/>
      <c r="PQ159" s="10"/>
      <c r="PR159" s="10"/>
      <c r="PS159" s="10"/>
      <c r="PT159" s="10"/>
      <c r="PU159" s="10"/>
      <c r="PV159" s="10"/>
      <c r="PW159" s="10"/>
      <c r="PX159" s="10"/>
      <c r="PY159" s="10"/>
      <c r="PZ159" s="10"/>
      <c r="QA159" s="10"/>
      <c r="QB159" s="10"/>
      <c r="QC159" s="10"/>
      <c r="QD159" s="10"/>
      <c r="QE159" s="10"/>
      <c r="QF159" s="10"/>
      <c r="QG159" s="10"/>
      <c r="QH159" s="10"/>
      <c r="QI159" s="10"/>
      <c r="QJ159" s="10"/>
      <c r="QK159" s="10"/>
      <c r="QL159" s="10"/>
      <c r="QM159" s="10"/>
      <c r="QN159" s="10"/>
      <c r="QO159" s="10"/>
      <c r="QP159" s="10"/>
      <c r="QQ159" s="10"/>
      <c r="QR159" s="10"/>
      <c r="QS159" s="10"/>
      <c r="QT159" s="10"/>
      <c r="QU159" s="10"/>
      <c r="QV159" s="10"/>
      <c r="QW159" s="10"/>
      <c r="QX159" s="10"/>
      <c r="QY159" s="10"/>
      <c r="QZ159" s="10"/>
      <c r="RA159" s="10"/>
      <c r="RB159" s="10"/>
      <c r="RC159" s="10"/>
      <c r="RD159" s="10"/>
      <c r="RE159" s="10"/>
      <c r="RF159" s="10"/>
      <c r="RG159" s="10"/>
      <c r="RH159" s="10"/>
      <c r="RI159" s="10"/>
      <c r="RJ159" s="10"/>
      <c r="RK159" s="10"/>
      <c r="RL159" s="10"/>
      <c r="RM159" s="10"/>
      <c r="RN159" s="10"/>
      <c r="RO159" s="10"/>
      <c r="RP159" s="10"/>
      <c r="RQ159" s="10"/>
      <c r="RR159" s="10"/>
      <c r="RS159" s="10"/>
      <c r="RT159" s="10"/>
      <c r="RU159" s="10"/>
      <c r="RV159" s="10"/>
      <c r="RW159" s="10"/>
      <c r="RX159" s="10"/>
      <c r="RY159" s="10"/>
      <c r="RZ159" s="10"/>
      <c r="SA159" s="10"/>
      <c r="SB159" s="10"/>
      <c r="SC159" s="10"/>
      <c r="SD159" s="10"/>
      <c r="SE159" s="10"/>
      <c r="SF159" s="10"/>
      <c r="SG159" s="10"/>
      <c r="SH159" s="10"/>
      <c r="SI159" s="10"/>
      <c r="SJ159" s="10"/>
      <c r="SK159" s="10"/>
      <c r="SL159" s="10"/>
      <c r="SM159" s="10"/>
      <c r="SN159" s="10"/>
      <c r="SO159" s="10"/>
      <c r="SP159" s="10"/>
      <c r="SQ159" s="10"/>
      <c r="SR159" s="10"/>
      <c r="SS159" s="10"/>
      <c r="ST159" s="10"/>
      <c r="SU159" s="10"/>
      <c r="SV159" s="10"/>
      <c r="SW159" s="10"/>
      <c r="SX159" s="10"/>
      <c r="SY159" s="10"/>
      <c r="SZ159" s="10"/>
      <c r="TA159" s="10"/>
      <c r="TB159" s="10"/>
      <c r="TC159" s="10"/>
      <c r="TD159" s="10"/>
      <c r="TE159" s="10"/>
      <c r="TF159" s="10"/>
      <c r="TG159" s="10"/>
      <c r="TH159" s="10"/>
      <c r="TI159" s="10"/>
      <c r="TJ159" s="10"/>
      <c r="TK159" s="10"/>
      <c r="TL159" s="10"/>
      <c r="TM159" s="10"/>
      <c r="TN159" s="10"/>
      <c r="TO159" s="10"/>
      <c r="TP159" s="10"/>
      <c r="TQ159" s="10"/>
      <c r="TR159" s="10"/>
      <c r="TS159" s="10"/>
      <c r="TT159" s="10"/>
      <c r="TU159" s="10"/>
      <c r="TV159" s="10"/>
      <c r="TW159" s="10"/>
      <c r="TX159" s="10"/>
      <c r="TY159" s="10"/>
      <c r="TZ159" s="10"/>
      <c r="UA159" s="10"/>
      <c r="UB159" s="10"/>
      <c r="UC159" s="10"/>
      <c r="UD159" s="10"/>
      <c r="UE159" s="10"/>
      <c r="UF159" s="10"/>
      <c r="UG159" s="10"/>
      <c r="UH159" s="10"/>
      <c r="UI159" s="10"/>
      <c r="UJ159" s="10"/>
      <c r="UK159" s="10"/>
      <c r="UL159" s="10"/>
      <c r="UM159" s="10"/>
      <c r="UN159" s="10"/>
      <c r="UO159" s="10"/>
      <c r="UP159" s="10"/>
      <c r="UQ159" s="10"/>
      <c r="UR159" s="10"/>
      <c r="US159" s="10"/>
      <c r="UT159" s="10"/>
      <c r="UU159" s="10"/>
      <c r="UV159" s="10"/>
      <c r="UW159" s="10"/>
      <c r="UX159" s="10"/>
      <c r="UY159" s="10"/>
      <c r="UZ159" s="10"/>
      <c r="VA159" s="10"/>
      <c r="VB159" s="10"/>
      <c r="VC159" s="10"/>
      <c r="VD159" s="10"/>
      <c r="VE159" s="10"/>
      <c r="VF159" s="10"/>
      <c r="VG159" s="10"/>
      <c r="VH159" s="10"/>
      <c r="VI159" s="10"/>
      <c r="VJ159" s="10"/>
      <c r="VK159" s="10"/>
      <c r="VL159" s="10"/>
      <c r="VM159" s="10"/>
      <c r="VN159" s="10"/>
      <c r="VO159" s="10"/>
      <c r="VP159" s="10"/>
      <c r="VQ159" s="10"/>
      <c r="VR159" s="10"/>
      <c r="VS159" s="10"/>
      <c r="VT159" s="10"/>
      <c r="VU159" s="10"/>
      <c r="VV159" s="10"/>
      <c r="VW159" s="10"/>
      <c r="VX159" s="10"/>
      <c r="VY159" s="10"/>
      <c r="VZ159" s="10"/>
      <c r="WA159" s="10"/>
      <c r="WB159" s="10"/>
      <c r="WC159" s="10"/>
      <c r="WD159" s="10"/>
      <c r="WE159" s="10"/>
      <c r="WF159" s="10"/>
      <c r="WG159" s="10"/>
      <c r="WH159" s="10"/>
      <c r="WI159" s="10"/>
      <c r="WJ159" s="10"/>
      <c r="WK159" s="10"/>
      <c r="WL159" s="10"/>
      <c r="WM159" s="10"/>
      <c r="WN159" s="10"/>
      <c r="WO159" s="10"/>
      <c r="WP159" s="10"/>
      <c r="WQ159" s="10"/>
      <c r="WR159" s="10"/>
      <c r="WS159" s="10"/>
      <c r="WT159" s="10"/>
      <c r="WU159" s="10"/>
      <c r="WV159" s="10"/>
      <c r="WW159" s="10"/>
      <c r="WX159" s="10"/>
      <c r="WY159" s="10"/>
      <c r="WZ159" s="10"/>
      <c r="XA159" s="10"/>
      <c r="XB159" s="10"/>
      <c r="XC159" s="10"/>
      <c r="XD159" s="10"/>
      <c r="XE159" s="10"/>
      <c r="XF159" s="10"/>
      <c r="XG159" s="10"/>
      <c r="XH159" s="10"/>
      <c r="XI159" s="10"/>
      <c r="XJ159" s="10"/>
      <c r="XK159" s="10"/>
      <c r="XL159" s="10"/>
      <c r="XM159" s="10"/>
      <c r="XN159" s="10"/>
      <c r="XO159" s="10"/>
      <c r="XP159" s="10"/>
      <c r="XQ159" s="10"/>
      <c r="XR159" s="10"/>
      <c r="XS159" s="10"/>
      <c r="XT159" s="10"/>
      <c r="XU159" s="10"/>
      <c r="XV159" s="10"/>
      <c r="XW159" s="10"/>
      <c r="XX159" s="10"/>
      <c r="XY159" s="10"/>
      <c r="XZ159" s="10"/>
      <c r="YA159" s="10"/>
      <c r="YB159" s="10"/>
      <c r="YC159" s="10"/>
      <c r="YD159" s="10"/>
      <c r="YE159" s="10"/>
      <c r="YF159" s="10"/>
      <c r="YG159" s="10"/>
      <c r="YH159" s="10"/>
      <c r="YI159" s="10"/>
      <c r="YJ159" s="10"/>
      <c r="YK159" s="10"/>
      <c r="YL159" s="10"/>
      <c r="YM159" s="10"/>
      <c r="YN159" s="10"/>
      <c r="YO159" s="10"/>
      <c r="YP159" s="10"/>
      <c r="YQ159" s="10"/>
      <c r="YR159" s="10"/>
      <c r="YS159" s="10"/>
      <c r="YT159" s="10"/>
      <c r="YU159" s="10"/>
      <c r="YV159" s="10"/>
      <c r="YW159" s="10"/>
      <c r="YX159" s="10"/>
      <c r="YY159" s="10"/>
      <c r="YZ159" s="10"/>
      <c r="ZA159" s="10"/>
      <c r="ZB159" s="10"/>
      <c r="ZC159" s="10"/>
      <c r="ZD159" s="10"/>
      <c r="ZE159" s="10"/>
      <c r="ZF159" s="10"/>
      <c r="ZG159" s="10"/>
      <c r="ZH159" s="10"/>
      <c r="ZI159" s="10"/>
      <c r="ZJ159" s="10"/>
      <c r="ZK159" s="10"/>
      <c r="ZL159" s="10"/>
      <c r="ZM159" s="10"/>
      <c r="ZN159" s="10"/>
      <c r="ZO159" s="10"/>
      <c r="ZP159" s="10"/>
      <c r="ZQ159" s="10"/>
      <c r="ZR159" s="10"/>
      <c r="ZS159" s="10"/>
      <c r="ZT159" s="10"/>
      <c r="ZU159" s="10"/>
      <c r="ZV159" s="10"/>
      <c r="ZW159" s="10"/>
      <c r="ZX159" s="10"/>
      <c r="ZY159" s="10"/>
      <c r="ZZ159" s="10"/>
      <c r="AAA159" s="10"/>
      <c r="AAB159" s="10"/>
      <c r="AAC159" s="10"/>
      <c r="AAD159" s="10"/>
      <c r="AAE159" s="10"/>
      <c r="AAF159" s="10"/>
      <c r="AAG159" s="10"/>
      <c r="AAH159" s="10"/>
      <c r="AAI159" s="10"/>
      <c r="AAJ159" s="10"/>
      <c r="AAK159" s="10"/>
      <c r="AAL159" s="10"/>
      <c r="AAM159" s="10"/>
      <c r="AAN159" s="10"/>
      <c r="AAO159" s="10"/>
      <c r="AAP159" s="10"/>
      <c r="AAQ159" s="10"/>
      <c r="AAR159" s="10"/>
      <c r="AAS159" s="10"/>
      <c r="AAT159" s="10"/>
      <c r="AAU159" s="10"/>
      <c r="AAV159" s="10"/>
      <c r="AAW159" s="10"/>
      <c r="AAX159" s="10"/>
      <c r="AAY159" s="10"/>
      <c r="AAZ159" s="10"/>
      <c r="ABA159" s="10"/>
      <c r="ABB159" s="10"/>
      <c r="ABC159" s="10"/>
      <c r="ABD159" s="10"/>
      <c r="ABE159" s="10"/>
      <c r="ABF159" s="10"/>
      <c r="ABG159" s="10"/>
      <c r="ABH159" s="10"/>
      <c r="ABI159" s="10"/>
      <c r="ABJ159" s="10"/>
      <c r="ABK159" s="10"/>
      <c r="ABL159" s="10"/>
      <c r="ABM159" s="10"/>
      <c r="ABN159" s="10"/>
      <c r="ABO159" s="10"/>
      <c r="ABP159" s="10"/>
      <c r="ABQ159" s="10"/>
      <c r="ABR159" s="10"/>
      <c r="ABS159" s="10"/>
      <c r="ABT159" s="10"/>
      <c r="ABU159" s="10"/>
      <c r="ABV159" s="10"/>
      <c r="ABW159" s="10"/>
      <c r="ABX159" s="10"/>
      <c r="ABY159" s="10"/>
      <c r="ABZ159" s="10"/>
      <c r="ACA159" s="10"/>
      <c r="ACB159" s="10"/>
      <c r="ACC159" s="10"/>
      <c r="ACD159" s="10"/>
      <c r="ACE159" s="10"/>
      <c r="ACF159" s="10"/>
      <c r="ACG159" s="10"/>
      <c r="ACH159" s="10"/>
      <c r="ACI159" s="10"/>
      <c r="ACJ159" s="10"/>
      <c r="ACK159" s="10"/>
      <c r="ACL159" s="10"/>
      <c r="ACM159" s="10"/>
      <c r="ACN159" s="10"/>
      <c r="ACO159" s="10"/>
      <c r="ACP159" s="10"/>
      <c r="ACQ159" s="10"/>
      <c r="ACR159" s="10"/>
      <c r="ACS159" s="10"/>
      <c r="ACT159" s="10"/>
      <c r="ACU159" s="10"/>
      <c r="ACV159" s="10"/>
      <c r="ACW159" s="10"/>
      <c r="ACX159" s="10"/>
      <c r="ACY159" s="10"/>
      <c r="ACZ159" s="10"/>
      <c r="ADA159" s="10"/>
      <c r="ADB159" s="10"/>
      <c r="ADC159" s="10"/>
      <c r="ADD159" s="10"/>
      <c r="ADE159" s="10"/>
      <c r="ADF159" s="10"/>
      <c r="ADG159" s="10"/>
      <c r="ADH159" s="10"/>
      <c r="ADI159" s="10"/>
      <c r="ADJ159" s="10"/>
      <c r="ADK159" s="10"/>
      <c r="ADL159" s="10"/>
      <c r="ADM159" s="10"/>
      <c r="ADN159" s="10"/>
      <c r="ADO159" s="10"/>
      <c r="ADP159" s="10"/>
      <c r="ADQ159" s="10"/>
      <c r="ADR159" s="10"/>
      <c r="ADS159" s="10"/>
      <c r="ADT159" s="10"/>
      <c r="ADU159" s="10"/>
      <c r="ADV159" s="10"/>
      <c r="ADW159" s="10"/>
      <c r="ADX159" s="10"/>
      <c r="ADY159" s="10"/>
      <c r="ADZ159" s="10"/>
      <c r="AEA159" s="10"/>
      <c r="AEB159" s="10"/>
      <c r="AEC159" s="10"/>
      <c r="AED159" s="10"/>
    </row>
    <row r="160" spans="1:810" s="88" customFormat="1" x14ac:dyDescent="0.3">
      <c r="A160" s="34"/>
      <c r="B160" s="51">
        <v>2</v>
      </c>
      <c r="C160" s="78" t="s">
        <v>458</v>
      </c>
      <c r="D160" s="87" t="s">
        <v>84</v>
      </c>
      <c r="E160" s="79"/>
      <c r="F160" s="79"/>
      <c r="G160" s="79"/>
      <c r="H160" s="80"/>
      <c r="I160" s="79">
        <v>1</v>
      </c>
      <c r="J160" s="79" t="s">
        <v>32</v>
      </c>
      <c r="K160" s="79" t="s">
        <v>49</v>
      </c>
      <c r="L160" s="105"/>
      <c r="M160" s="82">
        <v>1981</v>
      </c>
      <c r="N160" s="83">
        <v>29938</v>
      </c>
      <c r="O160" s="80">
        <v>96000</v>
      </c>
      <c r="P160" s="84">
        <v>163</v>
      </c>
      <c r="Q160" s="84">
        <v>1</v>
      </c>
      <c r="R160" s="85" t="s">
        <v>38</v>
      </c>
      <c r="S160" s="86"/>
      <c r="T160" s="115"/>
      <c r="U160" s="46" t="str">
        <f t="shared" si="2"/>
        <v>Coal</v>
      </c>
      <c r="V160" s="115"/>
      <c r="W160" s="115"/>
      <c r="X160" s="115"/>
      <c r="Y160" s="115"/>
      <c r="Z160" s="115"/>
      <c r="AA160" s="115"/>
      <c r="AB160" s="115"/>
      <c r="AC160" s="116"/>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c r="CQ160" s="117"/>
      <c r="CR160" s="117"/>
      <c r="CS160" s="117"/>
      <c r="CT160" s="117"/>
      <c r="CU160" s="117"/>
      <c r="CV160" s="117"/>
      <c r="CW160" s="117"/>
      <c r="CX160" s="117"/>
      <c r="CY160" s="117"/>
      <c r="CZ160" s="117"/>
      <c r="DA160" s="117"/>
      <c r="DB160" s="117"/>
      <c r="DC160" s="117"/>
      <c r="DD160" s="117"/>
      <c r="DE160" s="117"/>
      <c r="DF160" s="117"/>
      <c r="DG160" s="117"/>
      <c r="DH160" s="117"/>
      <c r="DI160" s="117"/>
      <c r="DJ160" s="117"/>
      <c r="DK160" s="117"/>
      <c r="DL160" s="117"/>
      <c r="DM160" s="117"/>
      <c r="DN160" s="117"/>
      <c r="DO160" s="117"/>
      <c r="DP160" s="117"/>
      <c r="DQ160" s="117"/>
      <c r="DR160" s="117"/>
      <c r="DS160" s="117"/>
      <c r="DT160" s="117"/>
      <c r="DU160" s="117"/>
      <c r="DV160" s="117"/>
      <c r="DW160" s="117"/>
      <c r="DX160" s="117"/>
      <c r="DY160" s="117"/>
      <c r="DZ160" s="117"/>
      <c r="EA160" s="117"/>
      <c r="EB160" s="117"/>
      <c r="EC160" s="117"/>
      <c r="ED160" s="117"/>
      <c r="EE160" s="117"/>
      <c r="EF160" s="117"/>
      <c r="EG160" s="117"/>
      <c r="EH160" s="117"/>
      <c r="EI160" s="117"/>
      <c r="EJ160" s="117"/>
      <c r="EK160" s="117"/>
      <c r="EL160" s="117"/>
      <c r="EM160" s="117"/>
      <c r="EN160" s="117"/>
      <c r="EO160" s="117"/>
      <c r="EP160" s="117"/>
      <c r="EQ160" s="117"/>
      <c r="ER160" s="117"/>
      <c r="ES160" s="117"/>
      <c r="ET160" s="117"/>
      <c r="EU160" s="117"/>
      <c r="EV160" s="117"/>
      <c r="EW160" s="117"/>
      <c r="EX160" s="117"/>
      <c r="EY160" s="117"/>
      <c r="EZ160" s="117"/>
      <c r="FA160" s="117"/>
      <c r="FB160" s="117"/>
      <c r="FC160" s="117"/>
      <c r="FD160" s="117"/>
      <c r="FE160" s="117"/>
      <c r="FF160" s="117"/>
      <c r="FG160" s="117"/>
      <c r="FH160" s="117"/>
      <c r="FI160" s="117"/>
      <c r="FJ160" s="117"/>
      <c r="FK160" s="117"/>
      <c r="FL160" s="117"/>
      <c r="FM160" s="117"/>
      <c r="FN160" s="117"/>
      <c r="FO160" s="117"/>
      <c r="FP160" s="117"/>
      <c r="FQ160" s="117"/>
      <c r="FR160" s="117"/>
      <c r="FS160" s="117"/>
      <c r="FT160" s="117"/>
      <c r="FU160" s="117"/>
      <c r="FV160" s="117"/>
      <c r="FW160" s="117"/>
      <c r="FX160" s="117"/>
      <c r="FY160" s="117"/>
      <c r="FZ160" s="117"/>
      <c r="GA160" s="117"/>
      <c r="GB160" s="117"/>
      <c r="GC160" s="117"/>
      <c r="GD160" s="117"/>
      <c r="GE160" s="117"/>
      <c r="GF160" s="117"/>
      <c r="GG160" s="117"/>
      <c r="GH160" s="117"/>
      <c r="GI160" s="117"/>
      <c r="GJ160" s="117"/>
      <c r="GK160" s="117"/>
      <c r="GL160" s="117"/>
      <c r="GM160" s="117"/>
      <c r="GN160" s="117"/>
      <c r="GO160" s="117"/>
      <c r="GP160" s="117"/>
      <c r="GQ160" s="117"/>
      <c r="GR160" s="117"/>
      <c r="GS160" s="117"/>
      <c r="GT160" s="117"/>
      <c r="GU160" s="117"/>
      <c r="GV160" s="117"/>
      <c r="GW160" s="117"/>
      <c r="GX160" s="117"/>
      <c r="GY160" s="117"/>
      <c r="GZ160" s="117"/>
      <c r="HA160" s="117"/>
      <c r="HB160" s="117"/>
      <c r="HC160" s="117"/>
      <c r="HD160" s="117"/>
      <c r="HE160" s="117"/>
      <c r="HF160" s="117"/>
      <c r="HG160" s="117"/>
      <c r="HH160" s="117"/>
      <c r="HI160" s="117"/>
      <c r="HJ160" s="117"/>
      <c r="HK160" s="117"/>
      <c r="HL160" s="117"/>
      <c r="HM160" s="117"/>
      <c r="HN160" s="117"/>
      <c r="HO160" s="117"/>
      <c r="HP160" s="117"/>
      <c r="HQ160" s="117"/>
      <c r="HR160" s="117"/>
      <c r="HS160" s="117"/>
      <c r="HT160" s="117"/>
      <c r="HU160" s="117"/>
      <c r="HV160" s="117"/>
      <c r="HW160" s="117"/>
      <c r="HX160" s="117"/>
      <c r="HY160" s="117"/>
      <c r="HZ160" s="117"/>
      <c r="IA160" s="117"/>
      <c r="IB160" s="117"/>
      <c r="IC160" s="117"/>
      <c r="ID160" s="117"/>
      <c r="IE160" s="117"/>
      <c r="IF160" s="117"/>
      <c r="IG160" s="117"/>
      <c r="IH160" s="117"/>
      <c r="II160" s="117"/>
      <c r="IJ160" s="117"/>
      <c r="IK160" s="117"/>
      <c r="IL160" s="117"/>
      <c r="IM160" s="117"/>
      <c r="IN160" s="117"/>
      <c r="IO160" s="117"/>
      <c r="IP160" s="117"/>
      <c r="IQ160" s="117"/>
      <c r="IR160" s="117"/>
      <c r="IS160" s="117"/>
      <c r="IT160" s="117"/>
      <c r="IU160" s="117"/>
      <c r="IV160" s="117"/>
      <c r="IW160" s="117"/>
      <c r="IX160" s="117"/>
      <c r="IY160" s="117"/>
      <c r="IZ160" s="117"/>
      <c r="JA160" s="117"/>
      <c r="JB160" s="117"/>
      <c r="JC160" s="117"/>
      <c r="JD160" s="117"/>
      <c r="JE160" s="117"/>
      <c r="JF160" s="117"/>
      <c r="JG160" s="117"/>
      <c r="JH160" s="117"/>
      <c r="JI160" s="117"/>
      <c r="JJ160" s="117"/>
      <c r="JK160" s="117"/>
      <c r="JL160" s="117"/>
      <c r="JM160" s="117"/>
      <c r="JN160" s="117"/>
      <c r="JO160" s="117"/>
      <c r="JP160" s="117"/>
      <c r="JQ160" s="117"/>
      <c r="JR160" s="117"/>
      <c r="JS160" s="117"/>
      <c r="JT160" s="117"/>
      <c r="JU160" s="117"/>
      <c r="JV160" s="117"/>
      <c r="JW160" s="117"/>
      <c r="JX160" s="117"/>
      <c r="JY160" s="117"/>
      <c r="JZ160" s="117"/>
      <c r="KA160" s="117"/>
      <c r="KB160" s="117"/>
      <c r="KC160" s="117"/>
      <c r="KD160" s="117"/>
      <c r="KE160" s="117"/>
      <c r="KF160" s="117"/>
      <c r="KG160" s="117"/>
      <c r="KH160" s="117"/>
      <c r="KI160" s="117"/>
      <c r="KJ160" s="117"/>
      <c r="KK160" s="117"/>
      <c r="KL160" s="117"/>
      <c r="KM160" s="117"/>
      <c r="KN160" s="117"/>
      <c r="KO160" s="117"/>
      <c r="KP160" s="117"/>
      <c r="KQ160" s="117"/>
      <c r="KR160" s="117"/>
      <c r="KS160" s="117"/>
      <c r="KT160" s="117"/>
      <c r="KU160" s="117"/>
      <c r="KV160" s="117"/>
      <c r="KW160" s="117"/>
      <c r="KX160" s="117"/>
      <c r="KY160" s="117"/>
      <c r="KZ160" s="117"/>
      <c r="LA160" s="117"/>
      <c r="LB160" s="117"/>
      <c r="LC160" s="117"/>
      <c r="LD160" s="117"/>
      <c r="LE160" s="117"/>
      <c r="LF160" s="117"/>
      <c r="LG160" s="117"/>
      <c r="LH160" s="117"/>
      <c r="LI160" s="117"/>
      <c r="LJ160" s="117"/>
      <c r="LK160" s="117"/>
      <c r="LL160" s="117"/>
      <c r="LM160" s="117"/>
      <c r="LN160" s="117"/>
      <c r="LO160" s="117"/>
      <c r="LP160" s="117"/>
      <c r="LQ160" s="117"/>
      <c r="LR160" s="117"/>
      <c r="LS160" s="117"/>
      <c r="LT160" s="117"/>
      <c r="LU160" s="117"/>
      <c r="LV160" s="117"/>
      <c r="LW160" s="117"/>
      <c r="LX160" s="117"/>
      <c r="LY160" s="117"/>
      <c r="LZ160" s="117"/>
      <c r="MA160" s="117"/>
      <c r="MB160" s="117"/>
      <c r="MC160" s="117"/>
      <c r="MD160" s="117"/>
      <c r="ME160" s="117"/>
      <c r="MF160" s="117"/>
      <c r="MG160" s="117"/>
      <c r="MH160" s="117"/>
      <c r="MI160" s="117"/>
      <c r="MJ160" s="117"/>
      <c r="MK160" s="117"/>
      <c r="ML160" s="117"/>
      <c r="MM160" s="117"/>
      <c r="MN160" s="117"/>
      <c r="MO160" s="117"/>
      <c r="MP160" s="117"/>
      <c r="MQ160" s="117"/>
      <c r="MR160" s="117"/>
      <c r="MS160" s="117"/>
      <c r="MT160" s="117"/>
      <c r="MU160" s="117"/>
      <c r="MV160" s="117"/>
      <c r="MW160" s="117"/>
      <c r="MX160" s="117"/>
      <c r="MY160" s="117"/>
      <c r="MZ160" s="117"/>
      <c r="NA160" s="117"/>
      <c r="NB160" s="117"/>
      <c r="NC160" s="117"/>
      <c r="ND160" s="117"/>
      <c r="NE160" s="117"/>
      <c r="NF160" s="117"/>
      <c r="NG160" s="117"/>
      <c r="NH160" s="117"/>
      <c r="NI160" s="117"/>
      <c r="NJ160" s="117"/>
      <c r="NK160" s="117"/>
      <c r="NL160" s="117"/>
      <c r="NM160" s="117"/>
      <c r="NN160" s="117"/>
      <c r="NO160" s="117"/>
      <c r="NP160" s="117"/>
      <c r="NQ160" s="117"/>
      <c r="NR160" s="117"/>
      <c r="NS160" s="117"/>
      <c r="NT160" s="117"/>
      <c r="NU160" s="117"/>
      <c r="NV160" s="117"/>
      <c r="NW160" s="117"/>
      <c r="NX160" s="117"/>
      <c r="NY160" s="117"/>
      <c r="NZ160" s="117"/>
      <c r="OA160" s="117"/>
      <c r="OB160" s="117"/>
      <c r="OC160" s="117"/>
      <c r="OD160" s="117"/>
      <c r="OE160" s="117"/>
      <c r="OF160" s="117"/>
      <c r="OG160" s="117"/>
      <c r="OH160" s="117"/>
      <c r="OI160" s="117"/>
      <c r="OJ160" s="117"/>
      <c r="OK160" s="117"/>
      <c r="OL160" s="117"/>
      <c r="OM160" s="117"/>
      <c r="ON160" s="117"/>
      <c r="OO160" s="117"/>
      <c r="OP160" s="117"/>
      <c r="OQ160" s="117"/>
      <c r="OR160" s="117"/>
      <c r="OS160" s="117"/>
      <c r="OT160" s="117"/>
      <c r="OU160" s="117"/>
      <c r="OV160" s="117"/>
      <c r="OW160" s="117"/>
      <c r="OX160" s="117"/>
      <c r="OY160" s="117"/>
      <c r="OZ160" s="117"/>
      <c r="PA160" s="117"/>
      <c r="PB160" s="117"/>
      <c r="PC160" s="117"/>
      <c r="PD160" s="117"/>
      <c r="PE160" s="117"/>
      <c r="PF160" s="117"/>
      <c r="PG160" s="117"/>
      <c r="PH160" s="117"/>
      <c r="PI160" s="117"/>
      <c r="PJ160" s="117"/>
      <c r="PK160" s="117"/>
      <c r="PL160" s="117"/>
      <c r="PM160" s="117"/>
      <c r="PN160" s="117"/>
      <c r="PO160" s="117"/>
      <c r="PP160" s="117"/>
      <c r="PQ160" s="117"/>
      <c r="PR160" s="117"/>
      <c r="PS160" s="117"/>
      <c r="PT160" s="117"/>
      <c r="PU160" s="117"/>
      <c r="PV160" s="117"/>
      <c r="PW160" s="117"/>
      <c r="PX160" s="117"/>
      <c r="PY160" s="117"/>
      <c r="PZ160" s="117"/>
      <c r="QA160" s="117"/>
      <c r="QB160" s="117"/>
      <c r="QC160" s="117"/>
      <c r="QD160" s="117"/>
      <c r="QE160" s="117"/>
      <c r="QF160" s="117"/>
      <c r="QG160" s="117"/>
      <c r="QH160" s="117"/>
      <c r="QI160" s="117"/>
      <c r="QJ160" s="117"/>
      <c r="QK160" s="117"/>
      <c r="QL160" s="117"/>
      <c r="QM160" s="117"/>
      <c r="QN160" s="117"/>
      <c r="QO160" s="117"/>
      <c r="QP160" s="117"/>
      <c r="QQ160" s="117"/>
      <c r="QR160" s="117"/>
      <c r="QS160" s="117"/>
      <c r="QT160" s="117"/>
      <c r="QU160" s="117"/>
      <c r="QV160" s="117"/>
      <c r="QW160" s="117"/>
      <c r="QX160" s="117"/>
      <c r="QY160" s="117"/>
      <c r="QZ160" s="117"/>
      <c r="RA160" s="117"/>
      <c r="RB160" s="117"/>
      <c r="RC160" s="117"/>
      <c r="RD160" s="117"/>
      <c r="RE160" s="117"/>
      <c r="RF160" s="117"/>
      <c r="RG160" s="117"/>
      <c r="RH160" s="117"/>
      <c r="RI160" s="117"/>
      <c r="RJ160" s="117"/>
      <c r="RK160" s="117"/>
      <c r="RL160" s="117"/>
      <c r="RM160" s="117"/>
      <c r="RN160" s="117"/>
      <c r="RO160" s="117"/>
      <c r="RP160" s="117"/>
      <c r="RQ160" s="117"/>
      <c r="RR160" s="117"/>
      <c r="RS160" s="117"/>
      <c r="RT160" s="117"/>
      <c r="RU160" s="117"/>
      <c r="RV160" s="117"/>
      <c r="RW160" s="117"/>
      <c r="RX160" s="117"/>
      <c r="RY160" s="117"/>
      <c r="RZ160" s="117"/>
      <c r="SA160" s="117"/>
      <c r="SB160" s="117"/>
      <c r="SC160" s="117"/>
      <c r="SD160" s="117"/>
      <c r="SE160" s="117"/>
      <c r="SF160" s="117"/>
      <c r="SG160" s="117"/>
      <c r="SH160" s="117"/>
      <c r="SI160" s="117"/>
      <c r="SJ160" s="117"/>
      <c r="SK160" s="117"/>
      <c r="SL160" s="117"/>
      <c r="SM160" s="117"/>
      <c r="SN160" s="117"/>
      <c r="SO160" s="117"/>
      <c r="SP160" s="117"/>
      <c r="SQ160" s="117"/>
      <c r="SR160" s="117"/>
      <c r="SS160" s="117"/>
      <c r="ST160" s="117"/>
      <c r="SU160" s="117"/>
      <c r="SV160" s="117"/>
      <c r="SW160" s="117"/>
      <c r="SX160" s="117"/>
      <c r="SY160" s="117"/>
      <c r="SZ160" s="117"/>
      <c r="TA160" s="117"/>
      <c r="TB160" s="117"/>
      <c r="TC160" s="117"/>
      <c r="TD160" s="117"/>
      <c r="TE160" s="117"/>
      <c r="TF160" s="117"/>
      <c r="TG160" s="117"/>
      <c r="TH160" s="117"/>
      <c r="TI160" s="117"/>
      <c r="TJ160" s="117"/>
      <c r="TK160" s="117"/>
      <c r="TL160" s="117"/>
      <c r="TM160" s="117"/>
      <c r="TN160" s="117"/>
      <c r="TO160" s="117"/>
      <c r="TP160" s="117"/>
      <c r="TQ160" s="117"/>
      <c r="TR160" s="117"/>
      <c r="TS160" s="117"/>
      <c r="TT160" s="117"/>
      <c r="TU160" s="117"/>
      <c r="TV160" s="117"/>
      <c r="TW160" s="117"/>
      <c r="TX160" s="117"/>
      <c r="TY160" s="117"/>
      <c r="TZ160" s="117"/>
      <c r="UA160" s="117"/>
      <c r="UB160" s="117"/>
      <c r="UC160" s="117"/>
      <c r="UD160" s="117"/>
      <c r="UE160" s="117"/>
      <c r="UF160" s="117"/>
      <c r="UG160" s="117"/>
      <c r="UH160" s="117"/>
      <c r="UI160" s="117"/>
      <c r="UJ160" s="117"/>
      <c r="UK160" s="117"/>
      <c r="UL160" s="117"/>
      <c r="UM160" s="117"/>
      <c r="UN160" s="117"/>
      <c r="UO160" s="117"/>
      <c r="UP160" s="117"/>
      <c r="UQ160" s="117"/>
      <c r="UR160" s="117"/>
      <c r="US160" s="117"/>
      <c r="UT160" s="117"/>
      <c r="UU160" s="117"/>
      <c r="UV160" s="117"/>
      <c r="UW160" s="117"/>
      <c r="UX160" s="117"/>
      <c r="UY160" s="117"/>
      <c r="UZ160" s="117"/>
      <c r="VA160" s="117"/>
      <c r="VB160" s="117"/>
      <c r="VC160" s="117"/>
      <c r="VD160" s="117"/>
      <c r="VE160" s="117"/>
      <c r="VF160" s="117"/>
      <c r="VG160" s="117"/>
      <c r="VH160" s="117"/>
      <c r="VI160" s="117"/>
      <c r="VJ160" s="117"/>
      <c r="VK160" s="117"/>
      <c r="VL160" s="117"/>
      <c r="VM160" s="117"/>
      <c r="VN160" s="117"/>
      <c r="VO160" s="117"/>
      <c r="VP160" s="117"/>
      <c r="VQ160" s="117"/>
      <c r="VR160" s="117"/>
      <c r="VS160" s="117"/>
      <c r="VT160" s="117"/>
      <c r="VU160" s="117"/>
      <c r="VV160" s="117"/>
      <c r="VW160" s="117"/>
      <c r="VX160" s="117"/>
      <c r="VY160" s="117"/>
      <c r="VZ160" s="117"/>
      <c r="WA160" s="117"/>
      <c r="WB160" s="117"/>
      <c r="WC160" s="117"/>
      <c r="WD160" s="117"/>
      <c r="WE160" s="117"/>
      <c r="WF160" s="117"/>
      <c r="WG160" s="117"/>
      <c r="WH160" s="117"/>
      <c r="WI160" s="117"/>
      <c r="WJ160" s="117"/>
      <c r="WK160" s="117"/>
      <c r="WL160" s="117"/>
      <c r="WM160" s="117"/>
      <c r="WN160" s="117"/>
      <c r="WO160" s="117"/>
      <c r="WP160" s="117"/>
      <c r="WQ160" s="117"/>
      <c r="WR160" s="117"/>
      <c r="WS160" s="117"/>
      <c r="WT160" s="117"/>
      <c r="WU160" s="117"/>
      <c r="WV160" s="117"/>
      <c r="WW160" s="117"/>
      <c r="WX160" s="117"/>
      <c r="WY160" s="117"/>
      <c r="WZ160" s="117"/>
      <c r="XA160" s="117"/>
      <c r="XB160" s="117"/>
      <c r="XC160" s="117"/>
      <c r="XD160" s="117"/>
      <c r="XE160" s="117"/>
      <c r="XF160" s="117"/>
      <c r="XG160" s="117"/>
      <c r="XH160" s="117"/>
      <c r="XI160" s="117"/>
      <c r="XJ160" s="117"/>
      <c r="XK160" s="117"/>
      <c r="XL160" s="117"/>
      <c r="XM160" s="117"/>
      <c r="XN160" s="117"/>
      <c r="XO160" s="117"/>
      <c r="XP160" s="117"/>
      <c r="XQ160" s="117"/>
      <c r="XR160" s="117"/>
      <c r="XS160" s="117"/>
      <c r="XT160" s="117"/>
      <c r="XU160" s="117"/>
      <c r="XV160" s="117"/>
      <c r="XW160" s="117"/>
      <c r="XX160" s="117"/>
      <c r="XY160" s="117"/>
      <c r="XZ160" s="117"/>
      <c r="YA160" s="117"/>
      <c r="YB160" s="117"/>
      <c r="YC160" s="117"/>
      <c r="YD160" s="117"/>
      <c r="YE160" s="117"/>
      <c r="YF160" s="117"/>
      <c r="YG160" s="117"/>
      <c r="YH160" s="117"/>
      <c r="YI160" s="117"/>
      <c r="YJ160" s="117"/>
      <c r="YK160" s="117"/>
      <c r="YL160" s="117"/>
      <c r="YM160" s="117"/>
      <c r="YN160" s="117"/>
      <c r="YO160" s="117"/>
      <c r="YP160" s="117"/>
      <c r="YQ160" s="117"/>
      <c r="YR160" s="117"/>
      <c r="YS160" s="117"/>
      <c r="YT160" s="117"/>
      <c r="YU160" s="117"/>
      <c r="YV160" s="117"/>
      <c r="YW160" s="117"/>
      <c r="YX160" s="117"/>
      <c r="YY160" s="117"/>
      <c r="YZ160" s="117"/>
      <c r="ZA160" s="117"/>
      <c r="ZB160" s="117"/>
      <c r="ZC160" s="117"/>
      <c r="ZD160" s="117"/>
      <c r="ZE160" s="117"/>
      <c r="ZF160" s="117"/>
      <c r="ZG160" s="117"/>
      <c r="ZH160" s="117"/>
      <c r="ZI160" s="117"/>
      <c r="ZJ160" s="117"/>
      <c r="ZK160" s="117"/>
      <c r="ZL160" s="117"/>
      <c r="ZM160" s="117"/>
      <c r="ZN160" s="117"/>
      <c r="ZO160" s="117"/>
      <c r="ZP160" s="117"/>
      <c r="ZQ160" s="117"/>
      <c r="ZR160" s="117"/>
      <c r="ZS160" s="117"/>
      <c r="ZT160" s="117"/>
      <c r="ZU160" s="117"/>
      <c r="ZV160" s="117"/>
      <c r="ZW160" s="117"/>
      <c r="ZX160" s="117"/>
      <c r="ZY160" s="117"/>
      <c r="ZZ160" s="117"/>
      <c r="AAA160" s="117"/>
      <c r="AAB160" s="117"/>
      <c r="AAC160" s="117"/>
      <c r="AAD160" s="117"/>
      <c r="AAE160" s="117"/>
      <c r="AAF160" s="117"/>
      <c r="AAG160" s="117"/>
      <c r="AAH160" s="117"/>
      <c r="AAI160" s="117"/>
      <c r="AAJ160" s="117"/>
      <c r="AAK160" s="117"/>
      <c r="AAL160" s="117"/>
      <c r="AAM160" s="117"/>
      <c r="AAN160" s="117"/>
      <c r="AAO160" s="117"/>
      <c r="AAP160" s="117"/>
      <c r="AAQ160" s="117"/>
      <c r="AAR160" s="117"/>
      <c r="AAS160" s="117"/>
      <c r="AAT160" s="117"/>
      <c r="AAU160" s="117"/>
      <c r="AAV160" s="117"/>
      <c r="AAW160" s="117"/>
      <c r="AAX160" s="117"/>
      <c r="AAY160" s="117"/>
      <c r="AAZ160" s="117"/>
      <c r="ABA160" s="117"/>
      <c r="ABB160" s="117"/>
      <c r="ABC160" s="117"/>
      <c r="ABD160" s="117"/>
      <c r="ABE160" s="117"/>
      <c r="ABF160" s="117"/>
      <c r="ABG160" s="117"/>
      <c r="ABH160" s="117"/>
      <c r="ABI160" s="117"/>
      <c r="ABJ160" s="117"/>
      <c r="ABK160" s="117"/>
      <c r="ABL160" s="117"/>
      <c r="ABM160" s="117"/>
      <c r="ABN160" s="117"/>
      <c r="ABO160" s="117"/>
      <c r="ABP160" s="117"/>
      <c r="ABQ160" s="117"/>
      <c r="ABR160" s="117"/>
      <c r="ABS160" s="117"/>
      <c r="ABT160" s="117"/>
      <c r="ABU160" s="117"/>
      <c r="ABV160" s="117"/>
      <c r="ABW160" s="117"/>
      <c r="ABX160" s="117"/>
      <c r="ABY160" s="117"/>
      <c r="ABZ160" s="117"/>
      <c r="ACA160" s="117"/>
      <c r="ACB160" s="117"/>
      <c r="ACC160" s="117"/>
      <c r="ACD160" s="117"/>
      <c r="ACE160" s="117"/>
      <c r="ACF160" s="117"/>
      <c r="ACG160" s="117"/>
      <c r="ACH160" s="117"/>
      <c r="ACI160" s="117"/>
      <c r="ACJ160" s="117"/>
      <c r="ACK160" s="117"/>
      <c r="ACL160" s="117"/>
      <c r="ACM160" s="117"/>
      <c r="ACN160" s="117"/>
      <c r="ACO160" s="117"/>
      <c r="ACP160" s="117"/>
      <c r="ACQ160" s="117"/>
      <c r="ACR160" s="117"/>
      <c r="ACS160" s="117"/>
      <c r="ACT160" s="117"/>
      <c r="ACU160" s="117"/>
      <c r="ACV160" s="117"/>
      <c r="ACW160" s="117"/>
      <c r="ACX160" s="117"/>
      <c r="ACY160" s="117"/>
      <c r="ACZ160" s="117"/>
      <c r="ADA160" s="117"/>
      <c r="ADB160" s="117"/>
      <c r="ADC160" s="117"/>
      <c r="ADD160" s="117"/>
      <c r="ADE160" s="117"/>
      <c r="ADF160" s="117"/>
      <c r="ADG160" s="117"/>
      <c r="ADH160" s="117"/>
      <c r="ADI160" s="117"/>
      <c r="ADJ160" s="117"/>
      <c r="ADK160" s="117"/>
      <c r="ADL160" s="117"/>
      <c r="ADM160" s="117"/>
      <c r="ADN160" s="117"/>
      <c r="ADO160" s="117"/>
      <c r="ADP160" s="117"/>
      <c r="ADQ160" s="117"/>
      <c r="ADR160" s="117"/>
      <c r="ADS160" s="117"/>
      <c r="ADT160" s="117"/>
      <c r="ADU160" s="117"/>
      <c r="ADV160" s="117"/>
      <c r="ADW160" s="117"/>
      <c r="ADX160" s="117"/>
      <c r="ADY160" s="117"/>
      <c r="ADZ160" s="117"/>
      <c r="AEA160" s="117"/>
      <c r="AEB160" s="117"/>
      <c r="AEC160" s="117"/>
      <c r="AED160" s="117"/>
    </row>
    <row r="161" spans="1:810" s="88" customFormat="1" x14ac:dyDescent="0.3">
      <c r="A161" s="49"/>
      <c r="B161" s="128">
        <v>3</v>
      </c>
      <c r="C161" s="78" t="s">
        <v>459</v>
      </c>
      <c r="D161" s="87" t="s">
        <v>63</v>
      </c>
      <c r="E161" s="79"/>
      <c r="F161" s="79"/>
      <c r="G161" s="79"/>
      <c r="H161" s="80"/>
      <c r="I161" s="79">
        <v>1</v>
      </c>
      <c r="J161" s="79" t="s">
        <v>42</v>
      </c>
      <c r="K161" s="79" t="s">
        <v>49</v>
      </c>
      <c r="L161" s="105">
        <v>39</v>
      </c>
      <c r="M161" s="82">
        <v>1981</v>
      </c>
      <c r="N161" s="99">
        <v>29677</v>
      </c>
      <c r="O161" s="80"/>
      <c r="P161" s="84"/>
      <c r="Q161" s="84"/>
      <c r="R161" s="85" t="s">
        <v>302</v>
      </c>
      <c r="S161" s="86" t="s">
        <v>460</v>
      </c>
      <c r="T161" s="115" t="s">
        <v>161</v>
      </c>
      <c r="U161" s="46" t="str">
        <f t="shared" si="2"/>
        <v>Au</v>
      </c>
      <c r="V161" s="115">
        <v>8.6999999999999994E-2</v>
      </c>
      <c r="W161" s="115"/>
      <c r="X161" s="115"/>
      <c r="Y161" s="115"/>
      <c r="Z161" s="115">
        <v>1936</v>
      </c>
      <c r="AA161" s="115"/>
      <c r="AB161" s="115" t="s">
        <v>461</v>
      </c>
      <c r="AC161" s="116"/>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c r="CV161" s="117"/>
      <c r="CW161" s="117"/>
      <c r="CX161" s="117"/>
      <c r="CY161" s="117"/>
      <c r="CZ161" s="117"/>
      <c r="DA161" s="117"/>
      <c r="DB161" s="117"/>
      <c r="DC161" s="117"/>
      <c r="DD161" s="117"/>
      <c r="DE161" s="117"/>
      <c r="DF161" s="117"/>
      <c r="DG161" s="117"/>
      <c r="DH161" s="117"/>
      <c r="DI161" s="117"/>
      <c r="DJ161" s="117"/>
      <c r="DK161" s="117"/>
      <c r="DL161" s="117"/>
      <c r="DM161" s="117"/>
      <c r="DN161" s="117"/>
      <c r="DO161" s="117"/>
      <c r="DP161" s="117"/>
      <c r="DQ161" s="117"/>
      <c r="DR161" s="117"/>
      <c r="DS161" s="117"/>
      <c r="DT161" s="117"/>
      <c r="DU161" s="117"/>
      <c r="DV161" s="117"/>
      <c r="DW161" s="117"/>
      <c r="DX161" s="117"/>
      <c r="DY161" s="117"/>
      <c r="DZ161" s="117"/>
      <c r="EA161" s="117"/>
      <c r="EB161" s="117"/>
      <c r="EC161" s="117"/>
      <c r="ED161" s="117"/>
      <c r="EE161" s="117"/>
      <c r="EF161" s="117"/>
      <c r="EG161" s="117"/>
      <c r="EH161" s="117"/>
      <c r="EI161" s="117"/>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17"/>
      <c r="FM161" s="117"/>
      <c r="FN161" s="117"/>
      <c r="FO161" s="117"/>
      <c r="FP161" s="117"/>
      <c r="FQ161" s="117"/>
      <c r="FR161" s="117"/>
      <c r="FS161" s="117"/>
      <c r="FT161" s="117"/>
      <c r="FU161" s="117"/>
      <c r="FV161" s="117"/>
      <c r="FW161" s="117"/>
      <c r="FX161" s="117"/>
      <c r="FY161" s="117"/>
      <c r="FZ161" s="117"/>
      <c r="GA161" s="117"/>
      <c r="GB161" s="117"/>
      <c r="GC161" s="117"/>
      <c r="GD161" s="117"/>
      <c r="GE161" s="117"/>
      <c r="GF161" s="117"/>
      <c r="GG161" s="117"/>
      <c r="GH161" s="117"/>
      <c r="GI161" s="117"/>
      <c r="GJ161" s="117"/>
      <c r="GK161" s="117"/>
      <c r="GL161" s="117"/>
      <c r="GM161" s="117"/>
      <c r="GN161" s="117"/>
      <c r="GO161" s="117"/>
      <c r="GP161" s="117"/>
      <c r="GQ161" s="117"/>
      <c r="GR161" s="117"/>
      <c r="GS161" s="117"/>
      <c r="GT161" s="117"/>
      <c r="GU161" s="117"/>
      <c r="GV161" s="117"/>
      <c r="GW161" s="117"/>
      <c r="GX161" s="117"/>
      <c r="GY161" s="117"/>
      <c r="GZ161" s="117"/>
      <c r="HA161" s="117"/>
      <c r="HB161" s="117"/>
      <c r="HC161" s="117"/>
      <c r="HD161" s="117"/>
      <c r="HE161" s="117"/>
      <c r="HF161" s="117"/>
      <c r="HG161" s="117"/>
      <c r="HH161" s="117"/>
      <c r="HI161" s="117"/>
      <c r="HJ161" s="117"/>
      <c r="HK161" s="117"/>
      <c r="HL161" s="117"/>
      <c r="HM161" s="117"/>
      <c r="HN161" s="117"/>
      <c r="HO161" s="117"/>
      <c r="HP161" s="117"/>
      <c r="HQ161" s="117"/>
      <c r="HR161" s="117"/>
      <c r="HS161" s="117"/>
      <c r="HT161" s="117"/>
      <c r="HU161" s="117"/>
      <c r="HV161" s="117"/>
      <c r="HW161" s="117"/>
      <c r="HX161" s="117"/>
      <c r="HY161" s="117"/>
      <c r="HZ161" s="117"/>
      <c r="IA161" s="117"/>
      <c r="IB161" s="117"/>
      <c r="IC161" s="117"/>
      <c r="ID161" s="117"/>
      <c r="IE161" s="117"/>
      <c r="IF161" s="117"/>
      <c r="IG161" s="117"/>
      <c r="IH161" s="117"/>
      <c r="II161" s="117"/>
      <c r="IJ161" s="117"/>
      <c r="IK161" s="117"/>
      <c r="IL161" s="117"/>
      <c r="IM161" s="117"/>
      <c r="IN161" s="117"/>
      <c r="IO161" s="117"/>
      <c r="IP161" s="117"/>
      <c r="IQ161" s="117"/>
      <c r="IR161" s="117"/>
      <c r="IS161" s="117"/>
      <c r="IT161" s="117"/>
      <c r="IU161" s="117"/>
      <c r="IV161" s="117"/>
      <c r="IW161" s="117"/>
      <c r="IX161" s="117"/>
      <c r="IY161" s="117"/>
      <c r="IZ161" s="117"/>
      <c r="JA161" s="117"/>
      <c r="JB161" s="117"/>
      <c r="JC161" s="117"/>
      <c r="JD161" s="117"/>
      <c r="JE161" s="117"/>
      <c r="JF161" s="117"/>
      <c r="JG161" s="117"/>
      <c r="JH161" s="117"/>
      <c r="JI161" s="117"/>
      <c r="JJ161" s="117"/>
      <c r="JK161" s="117"/>
      <c r="JL161" s="117"/>
      <c r="JM161" s="117"/>
      <c r="JN161" s="117"/>
      <c r="JO161" s="117"/>
      <c r="JP161" s="117"/>
      <c r="JQ161" s="117"/>
      <c r="JR161" s="117"/>
      <c r="JS161" s="117"/>
      <c r="JT161" s="117"/>
      <c r="JU161" s="117"/>
      <c r="JV161" s="117"/>
      <c r="JW161" s="117"/>
      <c r="JX161" s="117"/>
      <c r="JY161" s="117"/>
      <c r="JZ161" s="117"/>
      <c r="KA161" s="117"/>
      <c r="KB161" s="117"/>
      <c r="KC161" s="117"/>
      <c r="KD161" s="117"/>
      <c r="KE161" s="117"/>
      <c r="KF161" s="117"/>
      <c r="KG161" s="117"/>
      <c r="KH161" s="117"/>
      <c r="KI161" s="117"/>
      <c r="KJ161" s="117"/>
      <c r="KK161" s="117"/>
      <c r="KL161" s="117"/>
      <c r="KM161" s="117"/>
      <c r="KN161" s="117"/>
      <c r="KO161" s="117"/>
      <c r="KP161" s="117"/>
      <c r="KQ161" s="117"/>
      <c r="KR161" s="117"/>
      <c r="KS161" s="117"/>
      <c r="KT161" s="117"/>
      <c r="KU161" s="117"/>
      <c r="KV161" s="117"/>
      <c r="KW161" s="117"/>
      <c r="KX161" s="117"/>
      <c r="KY161" s="117"/>
      <c r="KZ161" s="117"/>
      <c r="LA161" s="117"/>
      <c r="LB161" s="117"/>
      <c r="LC161" s="117"/>
      <c r="LD161" s="117"/>
      <c r="LE161" s="117"/>
      <c r="LF161" s="117"/>
      <c r="LG161" s="117"/>
      <c r="LH161" s="117"/>
      <c r="LI161" s="117"/>
      <c r="LJ161" s="117"/>
      <c r="LK161" s="117"/>
      <c r="LL161" s="117"/>
      <c r="LM161" s="117"/>
      <c r="LN161" s="117"/>
      <c r="LO161" s="117"/>
      <c r="LP161" s="117"/>
      <c r="LQ161" s="117"/>
      <c r="LR161" s="117"/>
      <c r="LS161" s="117"/>
      <c r="LT161" s="117"/>
      <c r="LU161" s="117"/>
      <c r="LV161" s="117"/>
      <c r="LW161" s="117"/>
      <c r="LX161" s="117"/>
      <c r="LY161" s="117"/>
      <c r="LZ161" s="117"/>
      <c r="MA161" s="117"/>
      <c r="MB161" s="117"/>
      <c r="MC161" s="117"/>
      <c r="MD161" s="117"/>
      <c r="ME161" s="117"/>
      <c r="MF161" s="117"/>
      <c r="MG161" s="117"/>
      <c r="MH161" s="117"/>
      <c r="MI161" s="117"/>
      <c r="MJ161" s="117"/>
      <c r="MK161" s="117"/>
      <c r="ML161" s="117"/>
      <c r="MM161" s="117"/>
      <c r="MN161" s="117"/>
      <c r="MO161" s="117"/>
      <c r="MP161" s="117"/>
      <c r="MQ161" s="117"/>
      <c r="MR161" s="117"/>
      <c r="MS161" s="117"/>
      <c r="MT161" s="117"/>
      <c r="MU161" s="117"/>
      <c r="MV161" s="117"/>
      <c r="MW161" s="117"/>
      <c r="MX161" s="117"/>
      <c r="MY161" s="117"/>
      <c r="MZ161" s="117"/>
      <c r="NA161" s="117"/>
      <c r="NB161" s="117"/>
      <c r="NC161" s="117"/>
      <c r="ND161" s="117"/>
      <c r="NE161" s="117"/>
      <c r="NF161" s="117"/>
      <c r="NG161" s="117"/>
      <c r="NH161" s="117"/>
      <c r="NI161" s="117"/>
      <c r="NJ161" s="117"/>
      <c r="NK161" s="117"/>
      <c r="NL161" s="117"/>
      <c r="NM161" s="117"/>
      <c r="NN161" s="117"/>
      <c r="NO161" s="117"/>
      <c r="NP161" s="117"/>
      <c r="NQ161" s="117"/>
      <c r="NR161" s="117"/>
      <c r="NS161" s="117"/>
      <c r="NT161" s="117"/>
      <c r="NU161" s="117"/>
      <c r="NV161" s="117"/>
      <c r="NW161" s="117"/>
      <c r="NX161" s="117"/>
      <c r="NY161" s="117"/>
      <c r="NZ161" s="117"/>
      <c r="OA161" s="117"/>
      <c r="OB161" s="117"/>
      <c r="OC161" s="117"/>
      <c r="OD161" s="117"/>
      <c r="OE161" s="117"/>
      <c r="OF161" s="117"/>
      <c r="OG161" s="117"/>
      <c r="OH161" s="117"/>
      <c r="OI161" s="117"/>
      <c r="OJ161" s="117"/>
      <c r="OK161" s="117"/>
      <c r="OL161" s="117"/>
      <c r="OM161" s="117"/>
      <c r="ON161" s="117"/>
      <c r="OO161" s="117"/>
      <c r="OP161" s="117"/>
      <c r="OQ161" s="117"/>
      <c r="OR161" s="117"/>
      <c r="OS161" s="117"/>
      <c r="OT161" s="117"/>
      <c r="OU161" s="117"/>
      <c r="OV161" s="117"/>
      <c r="OW161" s="117"/>
      <c r="OX161" s="117"/>
      <c r="OY161" s="117"/>
      <c r="OZ161" s="117"/>
      <c r="PA161" s="117"/>
      <c r="PB161" s="117"/>
      <c r="PC161" s="117"/>
      <c r="PD161" s="117"/>
      <c r="PE161" s="117"/>
      <c r="PF161" s="117"/>
      <c r="PG161" s="117"/>
      <c r="PH161" s="117"/>
      <c r="PI161" s="117"/>
      <c r="PJ161" s="117"/>
      <c r="PK161" s="117"/>
      <c r="PL161" s="117"/>
      <c r="PM161" s="117"/>
      <c r="PN161" s="117"/>
      <c r="PO161" s="117"/>
      <c r="PP161" s="117"/>
      <c r="PQ161" s="117"/>
      <c r="PR161" s="117"/>
      <c r="PS161" s="117"/>
      <c r="PT161" s="117"/>
      <c r="PU161" s="117"/>
      <c r="PV161" s="117"/>
      <c r="PW161" s="117"/>
      <c r="PX161" s="117"/>
      <c r="PY161" s="117"/>
      <c r="PZ161" s="117"/>
      <c r="QA161" s="117"/>
      <c r="QB161" s="117"/>
      <c r="QC161" s="117"/>
      <c r="QD161" s="117"/>
      <c r="QE161" s="117"/>
      <c r="QF161" s="117"/>
      <c r="QG161" s="117"/>
      <c r="QH161" s="117"/>
      <c r="QI161" s="117"/>
      <c r="QJ161" s="117"/>
      <c r="QK161" s="117"/>
      <c r="QL161" s="117"/>
      <c r="QM161" s="117"/>
      <c r="QN161" s="117"/>
      <c r="QO161" s="117"/>
      <c r="QP161" s="117"/>
      <c r="QQ161" s="117"/>
      <c r="QR161" s="117"/>
      <c r="QS161" s="117"/>
      <c r="QT161" s="117"/>
      <c r="QU161" s="117"/>
      <c r="QV161" s="117"/>
      <c r="QW161" s="117"/>
      <c r="QX161" s="117"/>
      <c r="QY161" s="117"/>
      <c r="QZ161" s="117"/>
      <c r="RA161" s="117"/>
      <c r="RB161" s="117"/>
      <c r="RC161" s="117"/>
      <c r="RD161" s="117"/>
      <c r="RE161" s="117"/>
      <c r="RF161" s="117"/>
      <c r="RG161" s="117"/>
      <c r="RH161" s="117"/>
      <c r="RI161" s="117"/>
      <c r="RJ161" s="117"/>
      <c r="RK161" s="117"/>
      <c r="RL161" s="117"/>
      <c r="RM161" s="117"/>
      <c r="RN161" s="117"/>
      <c r="RO161" s="117"/>
      <c r="RP161" s="117"/>
      <c r="RQ161" s="117"/>
      <c r="RR161" s="117"/>
      <c r="RS161" s="117"/>
      <c r="RT161" s="117"/>
      <c r="RU161" s="117"/>
      <c r="RV161" s="117"/>
      <c r="RW161" s="117"/>
      <c r="RX161" s="117"/>
      <c r="RY161" s="117"/>
      <c r="RZ161" s="117"/>
      <c r="SA161" s="117"/>
      <c r="SB161" s="117"/>
      <c r="SC161" s="117"/>
      <c r="SD161" s="117"/>
      <c r="SE161" s="117"/>
      <c r="SF161" s="117"/>
      <c r="SG161" s="117"/>
      <c r="SH161" s="117"/>
      <c r="SI161" s="117"/>
      <c r="SJ161" s="117"/>
      <c r="SK161" s="117"/>
      <c r="SL161" s="117"/>
      <c r="SM161" s="117"/>
      <c r="SN161" s="117"/>
      <c r="SO161" s="117"/>
      <c r="SP161" s="117"/>
      <c r="SQ161" s="117"/>
      <c r="SR161" s="117"/>
      <c r="SS161" s="117"/>
      <c r="ST161" s="117"/>
      <c r="SU161" s="117"/>
      <c r="SV161" s="117"/>
      <c r="SW161" s="117"/>
      <c r="SX161" s="117"/>
      <c r="SY161" s="117"/>
      <c r="SZ161" s="117"/>
      <c r="TA161" s="117"/>
      <c r="TB161" s="117"/>
      <c r="TC161" s="117"/>
      <c r="TD161" s="117"/>
      <c r="TE161" s="117"/>
      <c r="TF161" s="117"/>
      <c r="TG161" s="117"/>
      <c r="TH161" s="117"/>
      <c r="TI161" s="117"/>
      <c r="TJ161" s="117"/>
      <c r="TK161" s="117"/>
      <c r="TL161" s="117"/>
      <c r="TM161" s="117"/>
      <c r="TN161" s="117"/>
      <c r="TO161" s="117"/>
      <c r="TP161" s="117"/>
      <c r="TQ161" s="117"/>
      <c r="TR161" s="117"/>
      <c r="TS161" s="117"/>
      <c r="TT161" s="117"/>
      <c r="TU161" s="117"/>
      <c r="TV161" s="117"/>
      <c r="TW161" s="117"/>
      <c r="TX161" s="117"/>
      <c r="TY161" s="117"/>
      <c r="TZ161" s="117"/>
      <c r="UA161" s="117"/>
      <c r="UB161" s="117"/>
      <c r="UC161" s="117"/>
      <c r="UD161" s="117"/>
      <c r="UE161" s="117"/>
      <c r="UF161" s="117"/>
      <c r="UG161" s="117"/>
      <c r="UH161" s="117"/>
      <c r="UI161" s="117"/>
      <c r="UJ161" s="117"/>
      <c r="UK161" s="117"/>
      <c r="UL161" s="117"/>
      <c r="UM161" s="117"/>
      <c r="UN161" s="117"/>
      <c r="UO161" s="117"/>
      <c r="UP161" s="117"/>
      <c r="UQ161" s="117"/>
      <c r="UR161" s="117"/>
      <c r="US161" s="117"/>
      <c r="UT161" s="117"/>
      <c r="UU161" s="117"/>
      <c r="UV161" s="117"/>
      <c r="UW161" s="117"/>
      <c r="UX161" s="117"/>
      <c r="UY161" s="117"/>
      <c r="UZ161" s="117"/>
      <c r="VA161" s="117"/>
      <c r="VB161" s="117"/>
      <c r="VC161" s="117"/>
      <c r="VD161" s="117"/>
      <c r="VE161" s="117"/>
      <c r="VF161" s="117"/>
      <c r="VG161" s="117"/>
      <c r="VH161" s="117"/>
      <c r="VI161" s="117"/>
      <c r="VJ161" s="117"/>
      <c r="VK161" s="117"/>
      <c r="VL161" s="117"/>
      <c r="VM161" s="117"/>
      <c r="VN161" s="117"/>
      <c r="VO161" s="117"/>
      <c r="VP161" s="117"/>
      <c r="VQ161" s="117"/>
      <c r="VR161" s="117"/>
      <c r="VS161" s="117"/>
      <c r="VT161" s="117"/>
      <c r="VU161" s="117"/>
      <c r="VV161" s="117"/>
      <c r="VW161" s="117"/>
      <c r="VX161" s="117"/>
      <c r="VY161" s="117"/>
      <c r="VZ161" s="117"/>
      <c r="WA161" s="117"/>
      <c r="WB161" s="117"/>
      <c r="WC161" s="117"/>
      <c r="WD161" s="117"/>
      <c r="WE161" s="117"/>
      <c r="WF161" s="117"/>
      <c r="WG161" s="117"/>
      <c r="WH161" s="117"/>
      <c r="WI161" s="117"/>
      <c r="WJ161" s="117"/>
      <c r="WK161" s="117"/>
      <c r="WL161" s="117"/>
      <c r="WM161" s="117"/>
      <c r="WN161" s="117"/>
      <c r="WO161" s="117"/>
      <c r="WP161" s="117"/>
      <c r="WQ161" s="117"/>
      <c r="WR161" s="117"/>
      <c r="WS161" s="117"/>
      <c r="WT161" s="117"/>
      <c r="WU161" s="117"/>
      <c r="WV161" s="117"/>
      <c r="WW161" s="117"/>
      <c r="WX161" s="117"/>
      <c r="WY161" s="117"/>
      <c r="WZ161" s="117"/>
      <c r="XA161" s="117"/>
      <c r="XB161" s="117"/>
      <c r="XC161" s="117"/>
      <c r="XD161" s="117"/>
      <c r="XE161" s="117"/>
      <c r="XF161" s="117"/>
      <c r="XG161" s="117"/>
      <c r="XH161" s="117"/>
      <c r="XI161" s="117"/>
      <c r="XJ161" s="117"/>
      <c r="XK161" s="117"/>
      <c r="XL161" s="117"/>
      <c r="XM161" s="117"/>
      <c r="XN161" s="117"/>
      <c r="XO161" s="117"/>
      <c r="XP161" s="117"/>
      <c r="XQ161" s="117"/>
      <c r="XR161" s="117"/>
      <c r="XS161" s="117"/>
      <c r="XT161" s="117"/>
      <c r="XU161" s="117"/>
      <c r="XV161" s="117"/>
      <c r="XW161" s="117"/>
      <c r="XX161" s="117"/>
      <c r="XY161" s="117"/>
      <c r="XZ161" s="117"/>
      <c r="YA161" s="117"/>
      <c r="YB161" s="117"/>
      <c r="YC161" s="117"/>
      <c r="YD161" s="117"/>
      <c r="YE161" s="117"/>
      <c r="YF161" s="117"/>
      <c r="YG161" s="117"/>
      <c r="YH161" s="117"/>
      <c r="YI161" s="117"/>
      <c r="YJ161" s="117"/>
      <c r="YK161" s="117"/>
      <c r="YL161" s="117"/>
      <c r="YM161" s="117"/>
      <c r="YN161" s="117"/>
      <c r="YO161" s="117"/>
      <c r="YP161" s="117"/>
      <c r="YQ161" s="117"/>
      <c r="YR161" s="117"/>
      <c r="YS161" s="117"/>
      <c r="YT161" s="117"/>
      <c r="YU161" s="117"/>
      <c r="YV161" s="117"/>
      <c r="YW161" s="117"/>
      <c r="YX161" s="117"/>
      <c r="YY161" s="117"/>
      <c r="YZ161" s="117"/>
      <c r="ZA161" s="117"/>
      <c r="ZB161" s="117"/>
      <c r="ZC161" s="117"/>
      <c r="ZD161" s="117"/>
      <c r="ZE161" s="117"/>
      <c r="ZF161" s="117"/>
      <c r="ZG161" s="117"/>
      <c r="ZH161" s="117"/>
      <c r="ZI161" s="117"/>
      <c r="ZJ161" s="117"/>
      <c r="ZK161" s="117"/>
      <c r="ZL161" s="117"/>
      <c r="ZM161" s="117"/>
      <c r="ZN161" s="117"/>
      <c r="ZO161" s="117"/>
      <c r="ZP161" s="117"/>
      <c r="ZQ161" s="117"/>
      <c r="ZR161" s="117"/>
      <c r="ZS161" s="117"/>
      <c r="ZT161" s="117"/>
      <c r="ZU161" s="117"/>
      <c r="ZV161" s="117"/>
      <c r="ZW161" s="117"/>
      <c r="ZX161" s="117"/>
      <c r="ZY161" s="117"/>
      <c r="ZZ161" s="117"/>
      <c r="AAA161" s="117"/>
      <c r="AAB161" s="117"/>
      <c r="AAC161" s="117"/>
      <c r="AAD161" s="117"/>
      <c r="AAE161" s="117"/>
      <c r="AAF161" s="117"/>
      <c r="AAG161" s="117"/>
      <c r="AAH161" s="117"/>
      <c r="AAI161" s="117"/>
      <c r="AAJ161" s="117"/>
      <c r="AAK161" s="117"/>
      <c r="AAL161" s="117"/>
      <c r="AAM161" s="117"/>
      <c r="AAN161" s="117"/>
      <c r="AAO161" s="117"/>
      <c r="AAP161" s="117"/>
      <c r="AAQ161" s="117"/>
      <c r="AAR161" s="117"/>
      <c r="AAS161" s="117"/>
      <c r="AAT161" s="117"/>
      <c r="AAU161" s="117"/>
      <c r="AAV161" s="117"/>
      <c r="AAW161" s="117"/>
      <c r="AAX161" s="117"/>
      <c r="AAY161" s="117"/>
      <c r="AAZ161" s="117"/>
      <c r="ABA161" s="117"/>
      <c r="ABB161" s="117"/>
      <c r="ABC161" s="117"/>
      <c r="ABD161" s="117"/>
      <c r="ABE161" s="117"/>
      <c r="ABF161" s="117"/>
      <c r="ABG161" s="117"/>
      <c r="ABH161" s="117"/>
      <c r="ABI161" s="117"/>
      <c r="ABJ161" s="117"/>
      <c r="ABK161" s="117"/>
      <c r="ABL161" s="117"/>
      <c r="ABM161" s="117"/>
      <c r="ABN161" s="117"/>
      <c r="ABO161" s="117"/>
      <c r="ABP161" s="117"/>
      <c r="ABQ161" s="117"/>
      <c r="ABR161" s="117"/>
      <c r="ABS161" s="117"/>
      <c r="ABT161" s="117"/>
      <c r="ABU161" s="117"/>
      <c r="ABV161" s="117"/>
      <c r="ABW161" s="117"/>
      <c r="ABX161" s="117"/>
      <c r="ABY161" s="117"/>
      <c r="ABZ161" s="117"/>
      <c r="ACA161" s="117"/>
      <c r="ACB161" s="117"/>
      <c r="ACC161" s="117"/>
      <c r="ACD161" s="117"/>
      <c r="ACE161" s="117"/>
      <c r="ACF161" s="117"/>
      <c r="ACG161" s="117"/>
      <c r="ACH161" s="117"/>
      <c r="ACI161" s="117"/>
      <c r="ACJ161" s="117"/>
      <c r="ACK161" s="117"/>
      <c r="ACL161" s="117"/>
      <c r="ACM161" s="117"/>
      <c r="ACN161" s="117"/>
      <c r="ACO161" s="117"/>
      <c r="ACP161" s="117"/>
      <c r="ACQ161" s="117"/>
      <c r="ACR161" s="117"/>
      <c r="ACS161" s="117"/>
      <c r="ACT161" s="117"/>
      <c r="ACU161" s="117"/>
      <c r="ACV161" s="117"/>
      <c r="ACW161" s="117"/>
      <c r="ACX161" s="117"/>
      <c r="ACY161" s="117"/>
      <c r="ACZ161" s="117"/>
      <c r="ADA161" s="117"/>
      <c r="ADB161" s="117"/>
      <c r="ADC161" s="117"/>
      <c r="ADD161" s="117"/>
      <c r="ADE161" s="117"/>
      <c r="ADF161" s="117"/>
      <c r="ADG161" s="117"/>
      <c r="ADH161" s="117"/>
      <c r="ADI161" s="117"/>
      <c r="ADJ161" s="117"/>
      <c r="ADK161" s="117"/>
      <c r="ADL161" s="117"/>
      <c r="ADM161" s="117"/>
      <c r="ADN161" s="117"/>
      <c r="ADO161" s="117"/>
      <c r="ADP161" s="117"/>
      <c r="ADQ161" s="117"/>
      <c r="ADR161" s="117"/>
      <c r="ADS161" s="117"/>
      <c r="ADT161" s="117"/>
      <c r="ADU161" s="117"/>
      <c r="ADV161" s="117"/>
      <c r="ADW161" s="117"/>
      <c r="ADX161" s="117"/>
      <c r="ADY161" s="117"/>
      <c r="ADZ161" s="117"/>
      <c r="AEA161" s="117"/>
      <c r="AEB161" s="117"/>
      <c r="AEC161" s="117"/>
      <c r="AED161" s="117"/>
    </row>
    <row r="162" spans="1:810" s="88" customFormat="1" x14ac:dyDescent="0.3">
      <c r="A162" s="52"/>
      <c r="B162" s="51">
        <v>1</v>
      </c>
      <c r="C162" s="78" t="s">
        <v>462</v>
      </c>
      <c r="D162" s="87" t="s">
        <v>57</v>
      </c>
      <c r="E162" s="79" t="s">
        <v>58</v>
      </c>
      <c r="F162" s="79" t="s">
        <v>327</v>
      </c>
      <c r="G162" s="79">
        <v>25</v>
      </c>
      <c r="H162" s="80">
        <v>27000000</v>
      </c>
      <c r="I162" s="79">
        <v>1</v>
      </c>
      <c r="J162" s="79" t="s">
        <v>32</v>
      </c>
      <c r="K162" s="79" t="s">
        <v>33</v>
      </c>
      <c r="L162" s="105">
        <v>211</v>
      </c>
      <c r="M162" s="82">
        <v>1981</v>
      </c>
      <c r="N162" s="83">
        <v>29606</v>
      </c>
      <c r="O162" s="80">
        <v>3500000</v>
      </c>
      <c r="P162" s="84">
        <v>1.3</v>
      </c>
      <c r="Q162" s="84"/>
      <c r="R162" s="85" t="s">
        <v>235</v>
      </c>
      <c r="S162" s="86"/>
      <c r="T162" s="45"/>
      <c r="U162" s="46" t="str">
        <f t="shared" si="2"/>
        <v>Fe</v>
      </c>
      <c r="V162" s="45"/>
      <c r="W162" s="45"/>
      <c r="X162" s="45"/>
      <c r="Y162" s="45"/>
      <c r="Z162" s="45"/>
      <c r="AA162" s="45"/>
      <c r="AB162" s="45"/>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c r="IY162" s="10"/>
      <c r="IZ162" s="10"/>
      <c r="JA162" s="10"/>
      <c r="JB162" s="10"/>
      <c r="JC162" s="10"/>
      <c r="JD162" s="10"/>
      <c r="JE162" s="10"/>
      <c r="JF162" s="10"/>
      <c r="JG162" s="10"/>
      <c r="JH162" s="10"/>
      <c r="JI162" s="10"/>
      <c r="JJ162" s="10"/>
      <c r="JK162" s="10"/>
      <c r="JL162" s="10"/>
      <c r="JM162" s="10"/>
      <c r="JN162" s="10"/>
      <c r="JO162" s="10"/>
      <c r="JP162" s="10"/>
      <c r="JQ162" s="10"/>
      <c r="JR162" s="10"/>
      <c r="JS162" s="10"/>
      <c r="JT162" s="10"/>
      <c r="JU162" s="10"/>
      <c r="JV162" s="10"/>
      <c r="JW162" s="10"/>
      <c r="JX162" s="10"/>
      <c r="JY162" s="10"/>
      <c r="JZ162" s="10"/>
      <c r="KA162" s="10"/>
      <c r="KB162" s="10"/>
      <c r="KC162" s="10"/>
      <c r="KD162" s="10"/>
      <c r="KE162" s="10"/>
      <c r="KF162" s="10"/>
      <c r="KG162" s="10"/>
      <c r="KH162" s="10"/>
      <c r="KI162" s="10"/>
      <c r="KJ162" s="10"/>
      <c r="KK162" s="10"/>
      <c r="KL162" s="10"/>
      <c r="KM162" s="10"/>
      <c r="KN162" s="10"/>
      <c r="KO162" s="10"/>
      <c r="KP162" s="10"/>
      <c r="KQ162" s="10"/>
      <c r="KR162" s="10"/>
      <c r="KS162" s="10"/>
      <c r="KT162" s="10"/>
      <c r="KU162" s="10"/>
      <c r="KV162" s="10"/>
      <c r="KW162" s="10"/>
      <c r="KX162" s="10"/>
      <c r="KY162" s="10"/>
      <c r="KZ162" s="10"/>
      <c r="LA162" s="10"/>
      <c r="LB162" s="10"/>
      <c r="LC162" s="10"/>
      <c r="LD162" s="10"/>
      <c r="LE162" s="10"/>
      <c r="LF162" s="10"/>
      <c r="LG162" s="10"/>
      <c r="LH162" s="10"/>
      <c r="LI162" s="10"/>
      <c r="LJ162" s="10"/>
      <c r="LK162" s="10"/>
      <c r="LL162" s="10"/>
      <c r="LM162" s="10"/>
      <c r="LN162" s="10"/>
      <c r="LO162" s="10"/>
      <c r="LP162" s="10"/>
      <c r="LQ162" s="10"/>
      <c r="LR162" s="10"/>
      <c r="LS162" s="10"/>
      <c r="LT162" s="10"/>
      <c r="LU162" s="10"/>
      <c r="LV162" s="10"/>
      <c r="LW162" s="10"/>
      <c r="LX162" s="10"/>
      <c r="LY162" s="10"/>
      <c r="LZ162" s="10"/>
      <c r="MA162" s="10"/>
      <c r="MB162" s="10"/>
      <c r="MC162" s="10"/>
      <c r="MD162" s="10"/>
      <c r="ME162" s="10"/>
      <c r="MF162" s="10"/>
      <c r="MG162" s="10"/>
      <c r="MH162" s="10"/>
      <c r="MI162" s="10"/>
      <c r="MJ162" s="10"/>
      <c r="MK162" s="10"/>
      <c r="ML162" s="10"/>
      <c r="MM162" s="10"/>
      <c r="MN162" s="10"/>
      <c r="MO162" s="10"/>
      <c r="MP162" s="10"/>
      <c r="MQ162" s="10"/>
      <c r="MR162" s="10"/>
      <c r="MS162" s="10"/>
      <c r="MT162" s="10"/>
      <c r="MU162" s="10"/>
      <c r="MV162" s="10"/>
      <c r="MW162" s="10"/>
      <c r="MX162" s="10"/>
      <c r="MY162" s="10"/>
      <c r="MZ162" s="10"/>
      <c r="NA162" s="10"/>
      <c r="NB162" s="10"/>
      <c r="NC162" s="10"/>
      <c r="ND162" s="10"/>
      <c r="NE162" s="10"/>
      <c r="NF162" s="10"/>
      <c r="NG162" s="10"/>
      <c r="NH162" s="10"/>
      <c r="NI162" s="10"/>
      <c r="NJ162" s="10"/>
      <c r="NK162" s="10"/>
      <c r="NL162" s="10"/>
      <c r="NM162" s="10"/>
      <c r="NN162" s="10"/>
      <c r="NO162" s="10"/>
      <c r="NP162" s="10"/>
      <c r="NQ162" s="10"/>
      <c r="NR162" s="10"/>
      <c r="NS162" s="10"/>
      <c r="NT162" s="10"/>
      <c r="NU162" s="10"/>
      <c r="NV162" s="10"/>
      <c r="NW162" s="10"/>
      <c r="NX162" s="10"/>
      <c r="NY162" s="10"/>
      <c r="NZ162" s="10"/>
      <c r="OA162" s="10"/>
      <c r="OB162" s="10"/>
      <c r="OC162" s="10"/>
      <c r="OD162" s="10"/>
      <c r="OE162" s="10"/>
      <c r="OF162" s="10"/>
      <c r="OG162" s="10"/>
      <c r="OH162" s="10"/>
      <c r="OI162" s="10"/>
      <c r="OJ162" s="10"/>
      <c r="OK162" s="10"/>
      <c r="OL162" s="10"/>
      <c r="OM162" s="10"/>
      <c r="ON162" s="10"/>
      <c r="OO162" s="10"/>
      <c r="OP162" s="10"/>
      <c r="OQ162" s="10"/>
      <c r="OR162" s="10"/>
      <c r="OS162" s="10"/>
      <c r="OT162" s="10"/>
      <c r="OU162" s="10"/>
      <c r="OV162" s="10"/>
      <c r="OW162" s="10"/>
      <c r="OX162" s="10"/>
      <c r="OY162" s="10"/>
      <c r="OZ162" s="10"/>
      <c r="PA162" s="10"/>
      <c r="PB162" s="10"/>
      <c r="PC162" s="10"/>
      <c r="PD162" s="10"/>
      <c r="PE162" s="10"/>
      <c r="PF162" s="10"/>
      <c r="PG162" s="10"/>
      <c r="PH162" s="10"/>
      <c r="PI162" s="10"/>
      <c r="PJ162" s="10"/>
      <c r="PK162" s="10"/>
      <c r="PL162" s="10"/>
      <c r="PM162" s="10"/>
      <c r="PN162" s="10"/>
      <c r="PO162" s="10"/>
      <c r="PP162" s="10"/>
      <c r="PQ162" s="10"/>
      <c r="PR162" s="10"/>
      <c r="PS162" s="10"/>
      <c r="PT162" s="10"/>
      <c r="PU162" s="10"/>
      <c r="PV162" s="10"/>
      <c r="PW162" s="10"/>
      <c r="PX162" s="10"/>
      <c r="PY162" s="10"/>
      <c r="PZ162" s="10"/>
      <c r="QA162" s="10"/>
      <c r="QB162" s="10"/>
      <c r="QC162" s="10"/>
      <c r="QD162" s="10"/>
      <c r="QE162" s="10"/>
      <c r="QF162" s="10"/>
      <c r="QG162" s="10"/>
      <c r="QH162" s="10"/>
      <c r="QI162" s="10"/>
      <c r="QJ162" s="10"/>
      <c r="QK162" s="10"/>
      <c r="QL162" s="10"/>
      <c r="QM162" s="10"/>
      <c r="QN162" s="10"/>
      <c r="QO162" s="10"/>
      <c r="QP162" s="10"/>
      <c r="QQ162" s="10"/>
      <c r="QR162" s="10"/>
      <c r="QS162" s="10"/>
      <c r="QT162" s="10"/>
      <c r="QU162" s="10"/>
      <c r="QV162" s="10"/>
      <c r="QW162" s="10"/>
      <c r="QX162" s="10"/>
      <c r="QY162" s="10"/>
      <c r="QZ162" s="10"/>
      <c r="RA162" s="10"/>
      <c r="RB162" s="10"/>
      <c r="RC162" s="10"/>
      <c r="RD162" s="10"/>
      <c r="RE162" s="10"/>
      <c r="RF162" s="10"/>
      <c r="RG162" s="10"/>
      <c r="RH162" s="10"/>
      <c r="RI162" s="10"/>
      <c r="RJ162" s="10"/>
      <c r="RK162" s="10"/>
      <c r="RL162" s="10"/>
      <c r="RM162" s="10"/>
      <c r="RN162" s="10"/>
      <c r="RO162" s="10"/>
      <c r="RP162" s="10"/>
      <c r="RQ162" s="10"/>
      <c r="RR162" s="10"/>
      <c r="RS162" s="10"/>
      <c r="RT162" s="10"/>
      <c r="RU162" s="10"/>
      <c r="RV162" s="10"/>
      <c r="RW162" s="10"/>
      <c r="RX162" s="10"/>
      <c r="RY162" s="10"/>
      <c r="RZ162" s="10"/>
      <c r="SA162" s="10"/>
      <c r="SB162" s="10"/>
      <c r="SC162" s="10"/>
      <c r="SD162" s="10"/>
      <c r="SE162" s="10"/>
      <c r="SF162" s="10"/>
      <c r="SG162" s="10"/>
      <c r="SH162" s="10"/>
      <c r="SI162" s="10"/>
      <c r="SJ162" s="10"/>
      <c r="SK162" s="10"/>
      <c r="SL162" s="10"/>
      <c r="SM162" s="10"/>
      <c r="SN162" s="10"/>
      <c r="SO162" s="10"/>
      <c r="SP162" s="10"/>
      <c r="SQ162" s="10"/>
      <c r="SR162" s="10"/>
      <c r="SS162" s="10"/>
      <c r="ST162" s="10"/>
      <c r="SU162" s="10"/>
      <c r="SV162" s="10"/>
      <c r="SW162" s="10"/>
      <c r="SX162" s="10"/>
      <c r="SY162" s="10"/>
      <c r="SZ162" s="10"/>
      <c r="TA162" s="10"/>
      <c r="TB162" s="10"/>
      <c r="TC162" s="10"/>
      <c r="TD162" s="10"/>
      <c r="TE162" s="10"/>
      <c r="TF162" s="10"/>
      <c r="TG162" s="10"/>
      <c r="TH162" s="10"/>
      <c r="TI162" s="10"/>
      <c r="TJ162" s="10"/>
      <c r="TK162" s="10"/>
      <c r="TL162" s="10"/>
      <c r="TM162" s="10"/>
      <c r="TN162" s="10"/>
      <c r="TO162" s="10"/>
      <c r="TP162" s="10"/>
      <c r="TQ162" s="10"/>
      <c r="TR162" s="10"/>
      <c r="TS162" s="10"/>
      <c r="TT162" s="10"/>
      <c r="TU162" s="10"/>
      <c r="TV162" s="10"/>
      <c r="TW162" s="10"/>
      <c r="TX162" s="10"/>
      <c r="TY162" s="10"/>
      <c r="TZ162" s="10"/>
      <c r="UA162" s="10"/>
      <c r="UB162" s="10"/>
      <c r="UC162" s="10"/>
      <c r="UD162" s="10"/>
      <c r="UE162" s="10"/>
      <c r="UF162" s="10"/>
      <c r="UG162" s="10"/>
      <c r="UH162" s="10"/>
      <c r="UI162" s="10"/>
      <c r="UJ162" s="10"/>
      <c r="UK162" s="10"/>
      <c r="UL162" s="10"/>
      <c r="UM162" s="10"/>
      <c r="UN162" s="10"/>
      <c r="UO162" s="10"/>
      <c r="UP162" s="10"/>
      <c r="UQ162" s="10"/>
      <c r="UR162" s="10"/>
      <c r="US162" s="10"/>
      <c r="UT162" s="10"/>
      <c r="UU162" s="10"/>
      <c r="UV162" s="10"/>
      <c r="UW162" s="10"/>
      <c r="UX162" s="10"/>
      <c r="UY162" s="10"/>
      <c r="UZ162" s="10"/>
      <c r="VA162" s="10"/>
      <c r="VB162" s="10"/>
      <c r="VC162" s="10"/>
      <c r="VD162" s="10"/>
      <c r="VE162" s="10"/>
      <c r="VF162" s="10"/>
      <c r="VG162" s="10"/>
      <c r="VH162" s="10"/>
      <c r="VI162" s="10"/>
      <c r="VJ162" s="10"/>
      <c r="VK162" s="10"/>
      <c r="VL162" s="10"/>
      <c r="VM162" s="10"/>
      <c r="VN162" s="10"/>
      <c r="VO162" s="10"/>
      <c r="VP162" s="10"/>
      <c r="VQ162" s="10"/>
      <c r="VR162" s="10"/>
      <c r="VS162" s="10"/>
      <c r="VT162" s="10"/>
      <c r="VU162" s="10"/>
      <c r="VV162" s="10"/>
      <c r="VW162" s="10"/>
      <c r="VX162" s="10"/>
      <c r="VY162" s="10"/>
      <c r="VZ162" s="10"/>
      <c r="WA162" s="10"/>
      <c r="WB162" s="10"/>
      <c r="WC162" s="10"/>
      <c r="WD162" s="10"/>
      <c r="WE162" s="10"/>
      <c r="WF162" s="10"/>
      <c r="WG162" s="10"/>
      <c r="WH162" s="10"/>
      <c r="WI162" s="10"/>
      <c r="WJ162" s="10"/>
      <c r="WK162" s="10"/>
      <c r="WL162" s="10"/>
      <c r="WM162" s="10"/>
      <c r="WN162" s="10"/>
      <c r="WO162" s="10"/>
      <c r="WP162" s="10"/>
      <c r="WQ162" s="10"/>
      <c r="WR162" s="10"/>
      <c r="WS162" s="10"/>
      <c r="WT162" s="10"/>
      <c r="WU162" s="10"/>
      <c r="WV162" s="10"/>
      <c r="WW162" s="10"/>
      <c r="WX162" s="10"/>
      <c r="WY162" s="10"/>
      <c r="WZ162" s="10"/>
      <c r="XA162" s="10"/>
      <c r="XB162" s="10"/>
      <c r="XC162" s="10"/>
      <c r="XD162" s="10"/>
      <c r="XE162" s="10"/>
      <c r="XF162" s="10"/>
      <c r="XG162" s="10"/>
      <c r="XH162" s="10"/>
      <c r="XI162" s="10"/>
      <c r="XJ162" s="10"/>
      <c r="XK162" s="10"/>
      <c r="XL162" s="10"/>
      <c r="XM162" s="10"/>
      <c r="XN162" s="10"/>
      <c r="XO162" s="10"/>
      <c r="XP162" s="10"/>
      <c r="XQ162" s="10"/>
      <c r="XR162" s="10"/>
      <c r="XS162" s="10"/>
      <c r="XT162" s="10"/>
      <c r="XU162" s="10"/>
      <c r="XV162" s="10"/>
      <c r="XW162" s="10"/>
      <c r="XX162" s="10"/>
      <c r="XY162" s="10"/>
      <c r="XZ162" s="10"/>
      <c r="YA162" s="10"/>
      <c r="YB162" s="10"/>
      <c r="YC162" s="10"/>
      <c r="YD162" s="10"/>
      <c r="YE162" s="10"/>
      <c r="YF162" s="10"/>
      <c r="YG162" s="10"/>
      <c r="YH162" s="10"/>
      <c r="YI162" s="10"/>
      <c r="YJ162" s="10"/>
      <c r="YK162" s="10"/>
      <c r="YL162" s="10"/>
      <c r="YM162" s="10"/>
      <c r="YN162" s="10"/>
      <c r="YO162" s="10"/>
      <c r="YP162" s="10"/>
      <c r="YQ162" s="10"/>
      <c r="YR162" s="10"/>
      <c r="YS162" s="10"/>
      <c r="YT162" s="10"/>
      <c r="YU162" s="10"/>
      <c r="YV162" s="10"/>
      <c r="YW162" s="10"/>
      <c r="YX162" s="10"/>
      <c r="YY162" s="10"/>
      <c r="YZ162" s="10"/>
      <c r="ZA162" s="10"/>
      <c r="ZB162" s="10"/>
      <c r="ZC162" s="10"/>
      <c r="ZD162" s="10"/>
      <c r="ZE162" s="10"/>
      <c r="ZF162" s="10"/>
      <c r="ZG162" s="10"/>
      <c r="ZH162" s="10"/>
      <c r="ZI162" s="10"/>
      <c r="ZJ162" s="10"/>
      <c r="ZK162" s="10"/>
      <c r="ZL162" s="10"/>
      <c r="ZM162" s="10"/>
      <c r="ZN162" s="10"/>
      <c r="ZO162" s="10"/>
      <c r="ZP162" s="10"/>
      <c r="ZQ162" s="10"/>
      <c r="ZR162" s="10"/>
      <c r="ZS162" s="10"/>
      <c r="ZT162" s="10"/>
      <c r="ZU162" s="10"/>
      <c r="ZV162" s="10"/>
      <c r="ZW162" s="10"/>
      <c r="ZX162" s="10"/>
      <c r="ZY162" s="10"/>
      <c r="ZZ162" s="10"/>
      <c r="AAA162" s="10"/>
      <c r="AAB162" s="10"/>
      <c r="AAC162" s="10"/>
      <c r="AAD162" s="10"/>
      <c r="AAE162" s="10"/>
      <c r="AAF162" s="10"/>
      <c r="AAG162" s="10"/>
      <c r="AAH162" s="10"/>
      <c r="AAI162" s="10"/>
      <c r="AAJ162" s="10"/>
      <c r="AAK162" s="10"/>
      <c r="AAL162" s="10"/>
      <c r="AAM162" s="10"/>
      <c r="AAN162" s="10"/>
      <c r="AAO162" s="10"/>
      <c r="AAP162" s="10"/>
      <c r="AAQ162" s="10"/>
      <c r="AAR162" s="10"/>
      <c r="AAS162" s="10"/>
      <c r="AAT162" s="10"/>
      <c r="AAU162" s="10"/>
      <c r="AAV162" s="10"/>
      <c r="AAW162" s="10"/>
      <c r="AAX162" s="10"/>
      <c r="AAY162" s="10"/>
      <c r="AAZ162" s="10"/>
      <c r="ABA162" s="10"/>
      <c r="ABB162" s="10"/>
      <c r="ABC162" s="10"/>
      <c r="ABD162" s="10"/>
      <c r="ABE162" s="10"/>
      <c r="ABF162" s="10"/>
      <c r="ABG162" s="10"/>
      <c r="ABH162" s="10"/>
      <c r="ABI162" s="10"/>
      <c r="ABJ162" s="10"/>
      <c r="ABK162" s="10"/>
      <c r="ABL162" s="10"/>
      <c r="ABM162" s="10"/>
      <c r="ABN162" s="10"/>
      <c r="ABO162" s="10"/>
      <c r="ABP162" s="10"/>
      <c r="ABQ162" s="10"/>
      <c r="ABR162" s="10"/>
      <c r="ABS162" s="10"/>
      <c r="ABT162" s="10"/>
      <c r="ABU162" s="10"/>
      <c r="ABV162" s="10"/>
      <c r="ABW162" s="10"/>
      <c r="ABX162" s="10"/>
      <c r="ABY162" s="10"/>
      <c r="ABZ162" s="10"/>
      <c r="ACA162" s="10"/>
      <c r="ACB162" s="10"/>
      <c r="ACC162" s="10"/>
      <c r="ACD162" s="10"/>
      <c r="ACE162" s="10"/>
      <c r="ACF162" s="10"/>
      <c r="ACG162" s="10"/>
      <c r="ACH162" s="10"/>
      <c r="ACI162" s="10"/>
      <c r="ACJ162" s="10"/>
      <c r="ACK162" s="10"/>
      <c r="ACL162" s="10"/>
      <c r="ACM162" s="10"/>
      <c r="ACN162" s="10"/>
      <c r="ACO162" s="10"/>
      <c r="ACP162" s="10"/>
      <c r="ACQ162" s="10"/>
      <c r="ACR162" s="10"/>
      <c r="ACS162" s="10"/>
      <c r="ACT162" s="10"/>
      <c r="ACU162" s="10"/>
      <c r="ACV162" s="10"/>
      <c r="ACW162" s="10"/>
      <c r="ACX162" s="10"/>
      <c r="ACY162" s="10"/>
      <c r="ACZ162" s="10"/>
      <c r="ADA162" s="10"/>
      <c r="ADB162" s="10"/>
      <c r="ADC162" s="10"/>
      <c r="ADD162" s="10"/>
      <c r="ADE162" s="10"/>
      <c r="ADF162" s="10"/>
      <c r="ADG162" s="10"/>
      <c r="ADH162" s="10"/>
      <c r="ADI162" s="10"/>
      <c r="ADJ162" s="10"/>
      <c r="ADK162" s="10"/>
      <c r="ADL162" s="10"/>
      <c r="ADM162" s="10"/>
      <c r="ADN162" s="10"/>
      <c r="ADO162" s="10"/>
      <c r="ADP162" s="10"/>
      <c r="ADQ162" s="10"/>
      <c r="ADR162" s="10"/>
      <c r="ADS162" s="10"/>
      <c r="ADT162" s="10"/>
      <c r="ADU162" s="10"/>
      <c r="ADV162" s="10"/>
      <c r="ADW162" s="10"/>
      <c r="ADX162" s="10"/>
      <c r="ADY162" s="10"/>
      <c r="ADZ162" s="10"/>
      <c r="AEA162" s="10"/>
      <c r="AEB162" s="10"/>
      <c r="AEC162" s="10"/>
      <c r="AED162" s="10"/>
    </row>
    <row r="163" spans="1:810" s="88" customFormat="1" x14ac:dyDescent="0.3">
      <c r="A163" s="49"/>
      <c r="B163" s="128">
        <v>3</v>
      </c>
      <c r="C163" s="78" t="s">
        <v>463</v>
      </c>
      <c r="D163" s="87" t="s">
        <v>31</v>
      </c>
      <c r="E163" s="79" t="s">
        <v>192</v>
      </c>
      <c r="F163" s="79" t="s">
        <v>101</v>
      </c>
      <c r="G163" s="79"/>
      <c r="H163" s="80">
        <v>24700000</v>
      </c>
      <c r="I163" s="79">
        <v>2</v>
      </c>
      <c r="J163" s="79" t="s">
        <v>32</v>
      </c>
      <c r="K163" s="79" t="s">
        <v>33</v>
      </c>
      <c r="L163" s="105">
        <v>123</v>
      </c>
      <c r="M163" s="82">
        <v>1981</v>
      </c>
      <c r="N163" s="104">
        <v>1981</v>
      </c>
      <c r="O163" s="80"/>
      <c r="P163" s="84"/>
      <c r="Q163" s="84"/>
      <c r="R163" s="85" t="s">
        <v>302</v>
      </c>
      <c r="S163" s="86"/>
      <c r="T163" s="115" t="s">
        <v>166</v>
      </c>
      <c r="U163" s="46" t="str">
        <f t="shared" si="2"/>
        <v>P</v>
      </c>
      <c r="V163" s="115"/>
      <c r="W163" s="115"/>
      <c r="X163" s="115"/>
      <c r="Y163" s="115"/>
      <c r="Z163" s="115"/>
      <c r="AA163" s="115"/>
      <c r="AB163" s="115"/>
      <c r="AC163" s="116"/>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17"/>
      <c r="CM163" s="117"/>
      <c r="CN163" s="117"/>
      <c r="CO163" s="117"/>
      <c r="CP163" s="117"/>
      <c r="CQ163" s="117"/>
      <c r="CR163" s="117"/>
      <c r="CS163" s="117"/>
      <c r="CT163" s="117"/>
      <c r="CU163" s="117"/>
      <c r="CV163" s="117"/>
      <c r="CW163" s="117"/>
      <c r="CX163" s="117"/>
      <c r="CY163" s="117"/>
      <c r="CZ163" s="117"/>
      <c r="DA163" s="117"/>
      <c r="DB163" s="117"/>
      <c r="DC163" s="117"/>
      <c r="DD163" s="117"/>
      <c r="DE163" s="117"/>
      <c r="DF163" s="117"/>
      <c r="DG163" s="117"/>
      <c r="DH163" s="117"/>
      <c r="DI163" s="117"/>
      <c r="DJ163" s="117"/>
      <c r="DK163" s="117"/>
      <c r="DL163" s="117"/>
      <c r="DM163" s="117"/>
      <c r="DN163" s="117"/>
      <c r="DO163" s="117"/>
      <c r="DP163" s="117"/>
      <c r="DQ163" s="117"/>
      <c r="DR163" s="117"/>
      <c r="DS163" s="117"/>
      <c r="DT163" s="117"/>
      <c r="DU163" s="117"/>
      <c r="DV163" s="117"/>
      <c r="DW163" s="117"/>
      <c r="DX163" s="117"/>
      <c r="DY163" s="117"/>
      <c r="DZ163" s="117"/>
      <c r="EA163" s="117"/>
      <c r="EB163" s="117"/>
      <c r="EC163" s="117"/>
      <c r="ED163" s="117"/>
      <c r="EE163" s="117"/>
      <c r="EF163" s="117"/>
      <c r="EG163" s="117"/>
      <c r="EH163" s="117"/>
      <c r="EI163" s="117"/>
      <c r="EJ163" s="117"/>
      <c r="EK163" s="117"/>
      <c r="EL163" s="117"/>
      <c r="EM163" s="117"/>
      <c r="EN163" s="117"/>
      <c r="EO163" s="117"/>
      <c r="EP163" s="117"/>
      <c r="EQ163" s="117"/>
      <c r="ER163" s="117"/>
      <c r="ES163" s="117"/>
      <c r="ET163" s="117"/>
      <c r="EU163" s="117"/>
      <c r="EV163" s="117"/>
      <c r="EW163" s="117"/>
      <c r="EX163" s="117"/>
      <c r="EY163" s="117"/>
      <c r="EZ163" s="117"/>
      <c r="FA163" s="117"/>
      <c r="FB163" s="117"/>
      <c r="FC163" s="117"/>
      <c r="FD163" s="117"/>
      <c r="FE163" s="117"/>
      <c r="FF163" s="117"/>
      <c r="FG163" s="117"/>
      <c r="FH163" s="117"/>
      <c r="FI163" s="117"/>
      <c r="FJ163" s="117"/>
      <c r="FK163" s="117"/>
      <c r="FL163" s="117"/>
      <c r="FM163" s="117"/>
      <c r="FN163" s="117"/>
      <c r="FO163" s="117"/>
      <c r="FP163" s="117"/>
      <c r="FQ163" s="117"/>
      <c r="FR163" s="117"/>
      <c r="FS163" s="117"/>
      <c r="FT163" s="117"/>
      <c r="FU163" s="117"/>
      <c r="FV163" s="117"/>
      <c r="FW163" s="117"/>
      <c r="FX163" s="117"/>
      <c r="FY163" s="117"/>
      <c r="FZ163" s="117"/>
      <c r="GA163" s="117"/>
      <c r="GB163" s="117"/>
      <c r="GC163" s="117"/>
      <c r="GD163" s="117"/>
      <c r="GE163" s="117"/>
      <c r="GF163" s="117"/>
      <c r="GG163" s="117"/>
      <c r="GH163" s="117"/>
      <c r="GI163" s="117"/>
      <c r="GJ163" s="117"/>
      <c r="GK163" s="117"/>
      <c r="GL163" s="117"/>
      <c r="GM163" s="117"/>
      <c r="GN163" s="117"/>
      <c r="GO163" s="117"/>
      <c r="GP163" s="117"/>
      <c r="GQ163" s="117"/>
      <c r="GR163" s="117"/>
      <c r="GS163" s="117"/>
      <c r="GT163" s="117"/>
      <c r="GU163" s="117"/>
      <c r="GV163" s="117"/>
      <c r="GW163" s="117"/>
      <c r="GX163" s="117"/>
      <c r="GY163" s="117"/>
      <c r="GZ163" s="117"/>
      <c r="HA163" s="117"/>
      <c r="HB163" s="117"/>
      <c r="HC163" s="117"/>
      <c r="HD163" s="117"/>
      <c r="HE163" s="117"/>
      <c r="HF163" s="117"/>
      <c r="HG163" s="117"/>
      <c r="HH163" s="117"/>
      <c r="HI163" s="117"/>
      <c r="HJ163" s="117"/>
      <c r="HK163" s="117"/>
      <c r="HL163" s="117"/>
      <c r="HM163" s="117"/>
      <c r="HN163" s="117"/>
      <c r="HO163" s="117"/>
      <c r="HP163" s="117"/>
      <c r="HQ163" s="117"/>
      <c r="HR163" s="117"/>
      <c r="HS163" s="117"/>
      <c r="HT163" s="117"/>
      <c r="HU163" s="117"/>
      <c r="HV163" s="117"/>
      <c r="HW163" s="117"/>
      <c r="HX163" s="117"/>
      <c r="HY163" s="117"/>
      <c r="HZ163" s="117"/>
      <c r="IA163" s="117"/>
      <c r="IB163" s="117"/>
      <c r="IC163" s="117"/>
      <c r="ID163" s="117"/>
      <c r="IE163" s="117"/>
      <c r="IF163" s="117"/>
      <c r="IG163" s="117"/>
      <c r="IH163" s="117"/>
      <c r="II163" s="117"/>
      <c r="IJ163" s="117"/>
      <c r="IK163" s="117"/>
      <c r="IL163" s="117"/>
      <c r="IM163" s="117"/>
      <c r="IN163" s="117"/>
      <c r="IO163" s="117"/>
      <c r="IP163" s="117"/>
      <c r="IQ163" s="117"/>
      <c r="IR163" s="117"/>
      <c r="IS163" s="117"/>
      <c r="IT163" s="117"/>
      <c r="IU163" s="117"/>
      <c r="IV163" s="117"/>
      <c r="IW163" s="117"/>
      <c r="IX163" s="117"/>
      <c r="IY163" s="117"/>
      <c r="IZ163" s="117"/>
      <c r="JA163" s="117"/>
      <c r="JB163" s="117"/>
      <c r="JC163" s="117"/>
      <c r="JD163" s="117"/>
      <c r="JE163" s="117"/>
      <c r="JF163" s="117"/>
      <c r="JG163" s="117"/>
      <c r="JH163" s="117"/>
      <c r="JI163" s="117"/>
      <c r="JJ163" s="117"/>
      <c r="JK163" s="117"/>
      <c r="JL163" s="117"/>
      <c r="JM163" s="117"/>
      <c r="JN163" s="117"/>
      <c r="JO163" s="117"/>
      <c r="JP163" s="117"/>
      <c r="JQ163" s="117"/>
      <c r="JR163" s="117"/>
      <c r="JS163" s="117"/>
      <c r="JT163" s="117"/>
      <c r="JU163" s="117"/>
      <c r="JV163" s="117"/>
      <c r="JW163" s="117"/>
      <c r="JX163" s="117"/>
      <c r="JY163" s="117"/>
      <c r="JZ163" s="117"/>
      <c r="KA163" s="117"/>
      <c r="KB163" s="117"/>
      <c r="KC163" s="117"/>
      <c r="KD163" s="117"/>
      <c r="KE163" s="117"/>
      <c r="KF163" s="117"/>
      <c r="KG163" s="117"/>
      <c r="KH163" s="117"/>
      <c r="KI163" s="117"/>
      <c r="KJ163" s="117"/>
      <c r="KK163" s="117"/>
      <c r="KL163" s="117"/>
      <c r="KM163" s="117"/>
      <c r="KN163" s="117"/>
      <c r="KO163" s="117"/>
      <c r="KP163" s="117"/>
      <c r="KQ163" s="117"/>
      <c r="KR163" s="117"/>
      <c r="KS163" s="117"/>
      <c r="KT163" s="117"/>
      <c r="KU163" s="117"/>
      <c r="KV163" s="117"/>
      <c r="KW163" s="117"/>
      <c r="KX163" s="117"/>
      <c r="KY163" s="117"/>
      <c r="KZ163" s="117"/>
      <c r="LA163" s="117"/>
      <c r="LB163" s="117"/>
      <c r="LC163" s="117"/>
      <c r="LD163" s="117"/>
      <c r="LE163" s="117"/>
      <c r="LF163" s="117"/>
      <c r="LG163" s="117"/>
      <c r="LH163" s="117"/>
      <c r="LI163" s="117"/>
      <c r="LJ163" s="117"/>
      <c r="LK163" s="117"/>
      <c r="LL163" s="117"/>
      <c r="LM163" s="117"/>
      <c r="LN163" s="117"/>
      <c r="LO163" s="117"/>
      <c r="LP163" s="117"/>
      <c r="LQ163" s="117"/>
      <c r="LR163" s="117"/>
      <c r="LS163" s="117"/>
      <c r="LT163" s="117"/>
      <c r="LU163" s="117"/>
      <c r="LV163" s="117"/>
      <c r="LW163" s="117"/>
      <c r="LX163" s="117"/>
      <c r="LY163" s="117"/>
      <c r="LZ163" s="117"/>
      <c r="MA163" s="117"/>
      <c r="MB163" s="117"/>
      <c r="MC163" s="117"/>
      <c r="MD163" s="117"/>
      <c r="ME163" s="117"/>
      <c r="MF163" s="117"/>
      <c r="MG163" s="117"/>
      <c r="MH163" s="117"/>
      <c r="MI163" s="117"/>
      <c r="MJ163" s="117"/>
      <c r="MK163" s="117"/>
      <c r="ML163" s="117"/>
      <c r="MM163" s="117"/>
      <c r="MN163" s="117"/>
      <c r="MO163" s="117"/>
      <c r="MP163" s="117"/>
      <c r="MQ163" s="117"/>
      <c r="MR163" s="117"/>
      <c r="MS163" s="117"/>
      <c r="MT163" s="117"/>
      <c r="MU163" s="117"/>
      <c r="MV163" s="117"/>
      <c r="MW163" s="117"/>
      <c r="MX163" s="117"/>
      <c r="MY163" s="117"/>
      <c r="MZ163" s="117"/>
      <c r="NA163" s="117"/>
      <c r="NB163" s="117"/>
      <c r="NC163" s="117"/>
      <c r="ND163" s="117"/>
      <c r="NE163" s="117"/>
      <c r="NF163" s="117"/>
      <c r="NG163" s="117"/>
      <c r="NH163" s="117"/>
      <c r="NI163" s="117"/>
      <c r="NJ163" s="117"/>
      <c r="NK163" s="117"/>
      <c r="NL163" s="117"/>
      <c r="NM163" s="117"/>
      <c r="NN163" s="117"/>
      <c r="NO163" s="117"/>
      <c r="NP163" s="117"/>
      <c r="NQ163" s="117"/>
      <c r="NR163" s="117"/>
      <c r="NS163" s="117"/>
      <c r="NT163" s="117"/>
      <c r="NU163" s="117"/>
      <c r="NV163" s="117"/>
      <c r="NW163" s="117"/>
      <c r="NX163" s="117"/>
      <c r="NY163" s="117"/>
      <c r="NZ163" s="117"/>
      <c r="OA163" s="117"/>
      <c r="OB163" s="117"/>
      <c r="OC163" s="117"/>
      <c r="OD163" s="117"/>
      <c r="OE163" s="117"/>
      <c r="OF163" s="117"/>
      <c r="OG163" s="117"/>
      <c r="OH163" s="117"/>
      <c r="OI163" s="117"/>
      <c r="OJ163" s="117"/>
      <c r="OK163" s="117"/>
      <c r="OL163" s="117"/>
      <c r="OM163" s="117"/>
      <c r="ON163" s="117"/>
      <c r="OO163" s="117"/>
      <c r="OP163" s="117"/>
      <c r="OQ163" s="117"/>
      <c r="OR163" s="117"/>
      <c r="OS163" s="117"/>
      <c r="OT163" s="117"/>
      <c r="OU163" s="117"/>
      <c r="OV163" s="117"/>
      <c r="OW163" s="117"/>
      <c r="OX163" s="117"/>
      <c r="OY163" s="117"/>
      <c r="OZ163" s="117"/>
      <c r="PA163" s="117"/>
      <c r="PB163" s="117"/>
      <c r="PC163" s="117"/>
      <c r="PD163" s="117"/>
      <c r="PE163" s="117"/>
      <c r="PF163" s="117"/>
      <c r="PG163" s="117"/>
      <c r="PH163" s="117"/>
      <c r="PI163" s="117"/>
      <c r="PJ163" s="117"/>
      <c r="PK163" s="117"/>
      <c r="PL163" s="117"/>
      <c r="PM163" s="117"/>
      <c r="PN163" s="117"/>
      <c r="PO163" s="117"/>
      <c r="PP163" s="117"/>
      <c r="PQ163" s="117"/>
      <c r="PR163" s="117"/>
      <c r="PS163" s="117"/>
      <c r="PT163" s="117"/>
      <c r="PU163" s="117"/>
      <c r="PV163" s="117"/>
      <c r="PW163" s="117"/>
      <c r="PX163" s="117"/>
      <c r="PY163" s="117"/>
      <c r="PZ163" s="117"/>
      <c r="QA163" s="117"/>
      <c r="QB163" s="117"/>
      <c r="QC163" s="117"/>
      <c r="QD163" s="117"/>
      <c r="QE163" s="117"/>
      <c r="QF163" s="117"/>
      <c r="QG163" s="117"/>
      <c r="QH163" s="117"/>
      <c r="QI163" s="117"/>
      <c r="QJ163" s="117"/>
      <c r="QK163" s="117"/>
      <c r="QL163" s="117"/>
      <c r="QM163" s="117"/>
      <c r="QN163" s="117"/>
      <c r="QO163" s="117"/>
      <c r="QP163" s="117"/>
      <c r="QQ163" s="117"/>
      <c r="QR163" s="117"/>
      <c r="QS163" s="117"/>
      <c r="QT163" s="117"/>
      <c r="QU163" s="117"/>
      <c r="QV163" s="117"/>
      <c r="QW163" s="117"/>
      <c r="QX163" s="117"/>
      <c r="QY163" s="117"/>
      <c r="QZ163" s="117"/>
      <c r="RA163" s="117"/>
      <c r="RB163" s="117"/>
      <c r="RC163" s="117"/>
      <c r="RD163" s="117"/>
      <c r="RE163" s="117"/>
      <c r="RF163" s="117"/>
      <c r="RG163" s="117"/>
      <c r="RH163" s="117"/>
      <c r="RI163" s="117"/>
      <c r="RJ163" s="117"/>
      <c r="RK163" s="117"/>
      <c r="RL163" s="117"/>
      <c r="RM163" s="117"/>
      <c r="RN163" s="117"/>
      <c r="RO163" s="117"/>
      <c r="RP163" s="117"/>
      <c r="RQ163" s="117"/>
      <c r="RR163" s="117"/>
      <c r="RS163" s="117"/>
      <c r="RT163" s="117"/>
      <c r="RU163" s="117"/>
      <c r="RV163" s="117"/>
      <c r="RW163" s="117"/>
      <c r="RX163" s="117"/>
      <c r="RY163" s="117"/>
      <c r="RZ163" s="117"/>
      <c r="SA163" s="117"/>
      <c r="SB163" s="117"/>
      <c r="SC163" s="117"/>
      <c r="SD163" s="117"/>
      <c r="SE163" s="117"/>
      <c r="SF163" s="117"/>
      <c r="SG163" s="117"/>
      <c r="SH163" s="117"/>
      <c r="SI163" s="117"/>
      <c r="SJ163" s="117"/>
      <c r="SK163" s="117"/>
      <c r="SL163" s="117"/>
      <c r="SM163" s="117"/>
      <c r="SN163" s="117"/>
      <c r="SO163" s="117"/>
      <c r="SP163" s="117"/>
      <c r="SQ163" s="117"/>
      <c r="SR163" s="117"/>
      <c r="SS163" s="117"/>
      <c r="ST163" s="117"/>
      <c r="SU163" s="117"/>
      <c r="SV163" s="117"/>
      <c r="SW163" s="117"/>
      <c r="SX163" s="117"/>
      <c r="SY163" s="117"/>
      <c r="SZ163" s="117"/>
      <c r="TA163" s="117"/>
      <c r="TB163" s="117"/>
      <c r="TC163" s="117"/>
      <c r="TD163" s="117"/>
      <c r="TE163" s="117"/>
      <c r="TF163" s="117"/>
      <c r="TG163" s="117"/>
      <c r="TH163" s="117"/>
      <c r="TI163" s="117"/>
      <c r="TJ163" s="117"/>
      <c r="TK163" s="117"/>
      <c r="TL163" s="117"/>
      <c r="TM163" s="117"/>
      <c r="TN163" s="117"/>
      <c r="TO163" s="117"/>
      <c r="TP163" s="117"/>
      <c r="TQ163" s="117"/>
      <c r="TR163" s="117"/>
      <c r="TS163" s="117"/>
      <c r="TT163" s="117"/>
      <c r="TU163" s="117"/>
      <c r="TV163" s="117"/>
      <c r="TW163" s="117"/>
      <c r="TX163" s="117"/>
      <c r="TY163" s="117"/>
      <c r="TZ163" s="117"/>
      <c r="UA163" s="117"/>
      <c r="UB163" s="117"/>
      <c r="UC163" s="117"/>
      <c r="UD163" s="117"/>
      <c r="UE163" s="117"/>
      <c r="UF163" s="117"/>
      <c r="UG163" s="117"/>
      <c r="UH163" s="117"/>
      <c r="UI163" s="117"/>
      <c r="UJ163" s="117"/>
      <c r="UK163" s="117"/>
      <c r="UL163" s="117"/>
      <c r="UM163" s="117"/>
      <c r="UN163" s="117"/>
      <c r="UO163" s="117"/>
      <c r="UP163" s="117"/>
      <c r="UQ163" s="117"/>
      <c r="UR163" s="117"/>
      <c r="US163" s="117"/>
      <c r="UT163" s="117"/>
      <c r="UU163" s="117"/>
      <c r="UV163" s="117"/>
      <c r="UW163" s="117"/>
      <c r="UX163" s="117"/>
      <c r="UY163" s="117"/>
      <c r="UZ163" s="117"/>
      <c r="VA163" s="117"/>
      <c r="VB163" s="117"/>
      <c r="VC163" s="117"/>
      <c r="VD163" s="117"/>
      <c r="VE163" s="117"/>
      <c r="VF163" s="117"/>
      <c r="VG163" s="117"/>
      <c r="VH163" s="117"/>
      <c r="VI163" s="117"/>
      <c r="VJ163" s="117"/>
      <c r="VK163" s="117"/>
      <c r="VL163" s="117"/>
      <c r="VM163" s="117"/>
      <c r="VN163" s="117"/>
      <c r="VO163" s="117"/>
      <c r="VP163" s="117"/>
      <c r="VQ163" s="117"/>
      <c r="VR163" s="117"/>
      <c r="VS163" s="117"/>
      <c r="VT163" s="117"/>
      <c r="VU163" s="117"/>
      <c r="VV163" s="117"/>
      <c r="VW163" s="117"/>
      <c r="VX163" s="117"/>
      <c r="VY163" s="117"/>
      <c r="VZ163" s="117"/>
      <c r="WA163" s="117"/>
      <c r="WB163" s="117"/>
      <c r="WC163" s="117"/>
      <c r="WD163" s="117"/>
      <c r="WE163" s="117"/>
      <c r="WF163" s="117"/>
      <c r="WG163" s="117"/>
      <c r="WH163" s="117"/>
      <c r="WI163" s="117"/>
      <c r="WJ163" s="117"/>
      <c r="WK163" s="117"/>
      <c r="WL163" s="117"/>
      <c r="WM163" s="117"/>
      <c r="WN163" s="117"/>
      <c r="WO163" s="117"/>
      <c r="WP163" s="117"/>
      <c r="WQ163" s="117"/>
      <c r="WR163" s="117"/>
      <c r="WS163" s="117"/>
      <c r="WT163" s="117"/>
      <c r="WU163" s="117"/>
      <c r="WV163" s="117"/>
      <c r="WW163" s="117"/>
      <c r="WX163" s="117"/>
      <c r="WY163" s="117"/>
      <c r="WZ163" s="117"/>
      <c r="XA163" s="117"/>
      <c r="XB163" s="117"/>
      <c r="XC163" s="117"/>
      <c r="XD163" s="117"/>
      <c r="XE163" s="117"/>
      <c r="XF163" s="117"/>
      <c r="XG163" s="117"/>
      <c r="XH163" s="117"/>
      <c r="XI163" s="117"/>
      <c r="XJ163" s="117"/>
      <c r="XK163" s="117"/>
      <c r="XL163" s="117"/>
      <c r="XM163" s="117"/>
      <c r="XN163" s="117"/>
      <c r="XO163" s="117"/>
      <c r="XP163" s="117"/>
      <c r="XQ163" s="117"/>
      <c r="XR163" s="117"/>
      <c r="XS163" s="117"/>
      <c r="XT163" s="117"/>
      <c r="XU163" s="117"/>
      <c r="XV163" s="117"/>
      <c r="XW163" s="117"/>
      <c r="XX163" s="117"/>
      <c r="XY163" s="117"/>
      <c r="XZ163" s="117"/>
      <c r="YA163" s="117"/>
      <c r="YB163" s="117"/>
      <c r="YC163" s="117"/>
      <c r="YD163" s="117"/>
      <c r="YE163" s="117"/>
      <c r="YF163" s="117"/>
      <c r="YG163" s="117"/>
      <c r="YH163" s="117"/>
      <c r="YI163" s="117"/>
      <c r="YJ163" s="117"/>
      <c r="YK163" s="117"/>
      <c r="YL163" s="117"/>
      <c r="YM163" s="117"/>
      <c r="YN163" s="117"/>
      <c r="YO163" s="117"/>
      <c r="YP163" s="117"/>
      <c r="YQ163" s="117"/>
      <c r="YR163" s="117"/>
      <c r="YS163" s="117"/>
      <c r="YT163" s="117"/>
      <c r="YU163" s="117"/>
      <c r="YV163" s="117"/>
      <c r="YW163" s="117"/>
      <c r="YX163" s="117"/>
      <c r="YY163" s="117"/>
      <c r="YZ163" s="117"/>
      <c r="ZA163" s="117"/>
      <c r="ZB163" s="117"/>
      <c r="ZC163" s="117"/>
      <c r="ZD163" s="117"/>
      <c r="ZE163" s="117"/>
      <c r="ZF163" s="117"/>
      <c r="ZG163" s="117"/>
      <c r="ZH163" s="117"/>
      <c r="ZI163" s="117"/>
      <c r="ZJ163" s="117"/>
      <c r="ZK163" s="117"/>
      <c r="ZL163" s="117"/>
      <c r="ZM163" s="117"/>
      <c r="ZN163" s="117"/>
      <c r="ZO163" s="117"/>
      <c r="ZP163" s="117"/>
      <c r="ZQ163" s="117"/>
      <c r="ZR163" s="117"/>
      <c r="ZS163" s="117"/>
      <c r="ZT163" s="117"/>
      <c r="ZU163" s="117"/>
      <c r="ZV163" s="117"/>
      <c r="ZW163" s="117"/>
      <c r="ZX163" s="117"/>
      <c r="ZY163" s="117"/>
      <c r="ZZ163" s="117"/>
      <c r="AAA163" s="117"/>
      <c r="AAB163" s="117"/>
      <c r="AAC163" s="117"/>
      <c r="AAD163" s="117"/>
      <c r="AAE163" s="117"/>
      <c r="AAF163" s="117"/>
      <c r="AAG163" s="117"/>
      <c r="AAH163" s="117"/>
      <c r="AAI163" s="117"/>
      <c r="AAJ163" s="117"/>
      <c r="AAK163" s="117"/>
      <c r="AAL163" s="117"/>
      <c r="AAM163" s="117"/>
      <c r="AAN163" s="117"/>
      <c r="AAO163" s="117"/>
      <c r="AAP163" s="117"/>
      <c r="AAQ163" s="117"/>
      <c r="AAR163" s="117"/>
      <c r="AAS163" s="117"/>
      <c r="AAT163" s="117"/>
      <c r="AAU163" s="117"/>
      <c r="AAV163" s="117"/>
      <c r="AAW163" s="117"/>
      <c r="AAX163" s="117"/>
      <c r="AAY163" s="117"/>
      <c r="AAZ163" s="117"/>
      <c r="ABA163" s="117"/>
      <c r="ABB163" s="117"/>
      <c r="ABC163" s="117"/>
      <c r="ABD163" s="117"/>
      <c r="ABE163" s="117"/>
      <c r="ABF163" s="117"/>
      <c r="ABG163" s="117"/>
      <c r="ABH163" s="117"/>
      <c r="ABI163" s="117"/>
      <c r="ABJ163" s="117"/>
      <c r="ABK163" s="117"/>
      <c r="ABL163" s="117"/>
      <c r="ABM163" s="117"/>
      <c r="ABN163" s="117"/>
      <c r="ABO163" s="117"/>
      <c r="ABP163" s="117"/>
      <c r="ABQ163" s="117"/>
      <c r="ABR163" s="117"/>
      <c r="ABS163" s="117"/>
      <c r="ABT163" s="117"/>
      <c r="ABU163" s="117"/>
      <c r="ABV163" s="117"/>
      <c r="ABW163" s="117"/>
      <c r="ABX163" s="117"/>
      <c r="ABY163" s="117"/>
      <c r="ABZ163" s="117"/>
      <c r="ACA163" s="117"/>
      <c r="ACB163" s="117"/>
      <c r="ACC163" s="117"/>
      <c r="ACD163" s="117"/>
      <c r="ACE163" s="117"/>
      <c r="ACF163" s="117"/>
      <c r="ACG163" s="117"/>
      <c r="ACH163" s="117"/>
      <c r="ACI163" s="117"/>
      <c r="ACJ163" s="117"/>
      <c r="ACK163" s="117"/>
      <c r="ACL163" s="117"/>
      <c r="ACM163" s="117"/>
      <c r="ACN163" s="117"/>
      <c r="ACO163" s="117"/>
      <c r="ACP163" s="117"/>
      <c r="ACQ163" s="117"/>
      <c r="ACR163" s="117"/>
      <c r="ACS163" s="117"/>
      <c r="ACT163" s="117"/>
      <c r="ACU163" s="117"/>
      <c r="ACV163" s="117"/>
      <c r="ACW163" s="117"/>
      <c r="ACX163" s="117"/>
      <c r="ACY163" s="117"/>
      <c r="ACZ163" s="117"/>
      <c r="ADA163" s="117"/>
      <c r="ADB163" s="117"/>
      <c r="ADC163" s="117"/>
      <c r="ADD163" s="117"/>
      <c r="ADE163" s="117"/>
      <c r="ADF163" s="117"/>
      <c r="ADG163" s="117"/>
      <c r="ADH163" s="117"/>
      <c r="ADI163" s="117"/>
      <c r="ADJ163" s="117"/>
      <c r="ADK163" s="117"/>
      <c r="ADL163" s="117"/>
      <c r="ADM163" s="117"/>
      <c r="ADN163" s="117"/>
      <c r="ADO163" s="117"/>
      <c r="ADP163" s="117"/>
      <c r="ADQ163" s="117"/>
      <c r="ADR163" s="117"/>
      <c r="ADS163" s="117"/>
      <c r="ADT163" s="117"/>
      <c r="ADU163" s="117"/>
      <c r="ADV163" s="117"/>
      <c r="ADW163" s="117"/>
      <c r="ADX163" s="117"/>
      <c r="ADY163" s="117"/>
      <c r="ADZ163" s="117"/>
      <c r="AEA163" s="117"/>
      <c r="AEB163" s="117"/>
      <c r="AEC163" s="117"/>
      <c r="AED163" s="117"/>
    </row>
    <row r="164" spans="1:810" s="88" customFormat="1" x14ac:dyDescent="0.3">
      <c r="A164" s="49"/>
      <c r="B164" s="128">
        <v>3</v>
      </c>
      <c r="C164" s="78" t="s">
        <v>464</v>
      </c>
      <c r="D164" s="87" t="s">
        <v>73</v>
      </c>
      <c r="E164" s="79"/>
      <c r="F164" s="79"/>
      <c r="G164" s="79"/>
      <c r="H164" s="80"/>
      <c r="I164" s="79">
        <v>1</v>
      </c>
      <c r="J164" s="79" t="s">
        <v>32</v>
      </c>
      <c r="K164" s="79" t="s">
        <v>147</v>
      </c>
      <c r="L164" s="105">
        <v>176</v>
      </c>
      <c r="M164" s="82">
        <v>1981</v>
      </c>
      <c r="N164" s="104">
        <v>1981</v>
      </c>
      <c r="O164" s="80"/>
      <c r="P164" s="84"/>
      <c r="Q164" s="84"/>
      <c r="R164" s="85" t="s">
        <v>302</v>
      </c>
      <c r="S164" s="86"/>
      <c r="T164" s="115"/>
      <c r="U164" s="46" t="str">
        <f t="shared" si="2"/>
        <v>Cu</v>
      </c>
      <c r="V164" s="115"/>
      <c r="W164" s="115"/>
      <c r="X164" s="115"/>
      <c r="Y164" s="115"/>
      <c r="Z164" s="115"/>
      <c r="AA164" s="115"/>
      <c r="AB164" s="115"/>
      <c r="AC164" s="116"/>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7"/>
      <c r="AZ164" s="117"/>
      <c r="BA164" s="117"/>
      <c r="BB164" s="117"/>
      <c r="BC164" s="117"/>
      <c r="BD164" s="117"/>
      <c r="BE164" s="117"/>
      <c r="BF164" s="117"/>
      <c r="BG164" s="117"/>
      <c r="BH164" s="117"/>
      <c r="BI164" s="117"/>
      <c r="BJ164" s="117"/>
      <c r="BK164" s="117"/>
      <c r="BL164" s="117"/>
      <c r="BM164" s="117"/>
      <c r="BN164" s="117"/>
      <c r="BO164" s="117"/>
      <c r="BP164" s="117"/>
      <c r="BQ164" s="117"/>
      <c r="BR164" s="117"/>
      <c r="BS164" s="117"/>
      <c r="BT164" s="117"/>
      <c r="BU164" s="117"/>
      <c r="BV164" s="117"/>
      <c r="BW164" s="117"/>
      <c r="BX164" s="117"/>
      <c r="BY164" s="117"/>
      <c r="BZ164" s="117"/>
      <c r="CA164" s="117"/>
      <c r="CB164" s="117"/>
      <c r="CC164" s="117"/>
      <c r="CD164" s="117"/>
      <c r="CE164" s="117"/>
      <c r="CF164" s="117"/>
      <c r="CG164" s="117"/>
      <c r="CH164" s="117"/>
      <c r="CI164" s="117"/>
      <c r="CJ164" s="117"/>
      <c r="CK164" s="117"/>
      <c r="CL164" s="117"/>
      <c r="CM164" s="117"/>
      <c r="CN164" s="117"/>
      <c r="CO164" s="117"/>
      <c r="CP164" s="117"/>
      <c r="CQ164" s="117"/>
      <c r="CR164" s="117"/>
      <c r="CS164" s="117"/>
      <c r="CT164" s="117"/>
      <c r="CU164" s="117"/>
      <c r="CV164" s="117"/>
      <c r="CW164" s="117"/>
      <c r="CX164" s="117"/>
      <c r="CY164" s="117"/>
      <c r="CZ164" s="117"/>
      <c r="DA164" s="117"/>
      <c r="DB164" s="117"/>
      <c r="DC164" s="117"/>
      <c r="DD164" s="117"/>
      <c r="DE164" s="117"/>
      <c r="DF164" s="117"/>
      <c r="DG164" s="117"/>
      <c r="DH164" s="117"/>
      <c r="DI164" s="117"/>
      <c r="DJ164" s="117"/>
      <c r="DK164" s="117"/>
      <c r="DL164" s="117"/>
      <c r="DM164" s="117"/>
      <c r="DN164" s="117"/>
      <c r="DO164" s="117"/>
      <c r="DP164" s="117"/>
      <c r="DQ164" s="117"/>
      <c r="DR164" s="117"/>
      <c r="DS164" s="117"/>
      <c r="DT164" s="117"/>
      <c r="DU164" s="117"/>
      <c r="DV164" s="117"/>
      <c r="DW164" s="117"/>
      <c r="DX164" s="117"/>
      <c r="DY164" s="117"/>
      <c r="DZ164" s="117"/>
      <c r="EA164" s="117"/>
      <c r="EB164" s="117"/>
      <c r="EC164" s="117"/>
      <c r="ED164" s="117"/>
      <c r="EE164" s="117"/>
      <c r="EF164" s="117"/>
      <c r="EG164" s="117"/>
      <c r="EH164" s="117"/>
      <c r="EI164" s="117"/>
      <c r="EJ164" s="117"/>
      <c r="EK164" s="117"/>
      <c r="EL164" s="117"/>
      <c r="EM164" s="117"/>
      <c r="EN164" s="117"/>
      <c r="EO164" s="117"/>
      <c r="EP164" s="117"/>
      <c r="EQ164" s="117"/>
      <c r="ER164" s="117"/>
      <c r="ES164" s="117"/>
      <c r="ET164" s="117"/>
      <c r="EU164" s="117"/>
      <c r="EV164" s="117"/>
      <c r="EW164" s="117"/>
      <c r="EX164" s="117"/>
      <c r="EY164" s="117"/>
      <c r="EZ164" s="117"/>
      <c r="FA164" s="117"/>
      <c r="FB164" s="117"/>
      <c r="FC164" s="117"/>
      <c r="FD164" s="117"/>
      <c r="FE164" s="117"/>
      <c r="FF164" s="117"/>
      <c r="FG164" s="117"/>
      <c r="FH164" s="117"/>
      <c r="FI164" s="117"/>
      <c r="FJ164" s="117"/>
      <c r="FK164" s="117"/>
      <c r="FL164" s="117"/>
      <c r="FM164" s="117"/>
      <c r="FN164" s="117"/>
      <c r="FO164" s="117"/>
      <c r="FP164" s="117"/>
      <c r="FQ164" s="117"/>
      <c r="FR164" s="117"/>
      <c r="FS164" s="117"/>
      <c r="FT164" s="117"/>
      <c r="FU164" s="117"/>
      <c r="FV164" s="117"/>
      <c r="FW164" s="117"/>
      <c r="FX164" s="117"/>
      <c r="FY164" s="117"/>
      <c r="FZ164" s="117"/>
      <c r="GA164" s="117"/>
      <c r="GB164" s="117"/>
      <c r="GC164" s="117"/>
      <c r="GD164" s="117"/>
      <c r="GE164" s="117"/>
      <c r="GF164" s="117"/>
      <c r="GG164" s="117"/>
      <c r="GH164" s="117"/>
      <c r="GI164" s="117"/>
      <c r="GJ164" s="117"/>
      <c r="GK164" s="117"/>
      <c r="GL164" s="117"/>
      <c r="GM164" s="117"/>
      <c r="GN164" s="117"/>
      <c r="GO164" s="117"/>
      <c r="GP164" s="117"/>
      <c r="GQ164" s="117"/>
      <c r="GR164" s="117"/>
      <c r="GS164" s="117"/>
      <c r="GT164" s="117"/>
      <c r="GU164" s="117"/>
      <c r="GV164" s="117"/>
      <c r="GW164" s="117"/>
      <c r="GX164" s="117"/>
      <c r="GY164" s="117"/>
      <c r="GZ164" s="117"/>
      <c r="HA164" s="117"/>
      <c r="HB164" s="117"/>
      <c r="HC164" s="117"/>
      <c r="HD164" s="117"/>
      <c r="HE164" s="117"/>
      <c r="HF164" s="117"/>
      <c r="HG164" s="117"/>
      <c r="HH164" s="117"/>
      <c r="HI164" s="117"/>
      <c r="HJ164" s="117"/>
      <c r="HK164" s="117"/>
      <c r="HL164" s="117"/>
      <c r="HM164" s="117"/>
      <c r="HN164" s="117"/>
      <c r="HO164" s="117"/>
      <c r="HP164" s="117"/>
      <c r="HQ164" s="117"/>
      <c r="HR164" s="117"/>
      <c r="HS164" s="117"/>
      <c r="HT164" s="117"/>
      <c r="HU164" s="117"/>
      <c r="HV164" s="117"/>
      <c r="HW164" s="117"/>
      <c r="HX164" s="117"/>
      <c r="HY164" s="117"/>
      <c r="HZ164" s="117"/>
      <c r="IA164" s="117"/>
      <c r="IB164" s="117"/>
      <c r="IC164" s="117"/>
      <c r="ID164" s="117"/>
      <c r="IE164" s="117"/>
      <c r="IF164" s="117"/>
      <c r="IG164" s="117"/>
      <c r="IH164" s="117"/>
      <c r="II164" s="117"/>
      <c r="IJ164" s="117"/>
      <c r="IK164" s="117"/>
      <c r="IL164" s="117"/>
      <c r="IM164" s="117"/>
      <c r="IN164" s="117"/>
      <c r="IO164" s="117"/>
      <c r="IP164" s="117"/>
      <c r="IQ164" s="117"/>
      <c r="IR164" s="117"/>
      <c r="IS164" s="117"/>
      <c r="IT164" s="117"/>
      <c r="IU164" s="117"/>
      <c r="IV164" s="117"/>
      <c r="IW164" s="117"/>
      <c r="IX164" s="117"/>
      <c r="IY164" s="117"/>
      <c r="IZ164" s="117"/>
      <c r="JA164" s="117"/>
      <c r="JB164" s="117"/>
      <c r="JC164" s="117"/>
      <c r="JD164" s="117"/>
      <c r="JE164" s="117"/>
      <c r="JF164" s="117"/>
      <c r="JG164" s="117"/>
      <c r="JH164" s="117"/>
      <c r="JI164" s="117"/>
      <c r="JJ164" s="117"/>
      <c r="JK164" s="117"/>
      <c r="JL164" s="117"/>
      <c r="JM164" s="117"/>
      <c r="JN164" s="117"/>
      <c r="JO164" s="117"/>
      <c r="JP164" s="117"/>
      <c r="JQ164" s="117"/>
      <c r="JR164" s="117"/>
      <c r="JS164" s="117"/>
      <c r="JT164" s="117"/>
      <c r="JU164" s="117"/>
      <c r="JV164" s="117"/>
      <c r="JW164" s="117"/>
      <c r="JX164" s="117"/>
      <c r="JY164" s="117"/>
      <c r="JZ164" s="117"/>
      <c r="KA164" s="117"/>
      <c r="KB164" s="117"/>
      <c r="KC164" s="117"/>
      <c r="KD164" s="117"/>
      <c r="KE164" s="117"/>
      <c r="KF164" s="117"/>
      <c r="KG164" s="117"/>
      <c r="KH164" s="117"/>
      <c r="KI164" s="117"/>
      <c r="KJ164" s="117"/>
      <c r="KK164" s="117"/>
      <c r="KL164" s="117"/>
      <c r="KM164" s="117"/>
      <c r="KN164" s="117"/>
      <c r="KO164" s="117"/>
      <c r="KP164" s="117"/>
      <c r="KQ164" s="117"/>
      <c r="KR164" s="117"/>
      <c r="KS164" s="117"/>
      <c r="KT164" s="117"/>
      <c r="KU164" s="117"/>
      <c r="KV164" s="117"/>
      <c r="KW164" s="117"/>
      <c r="KX164" s="117"/>
      <c r="KY164" s="117"/>
      <c r="KZ164" s="117"/>
      <c r="LA164" s="117"/>
      <c r="LB164" s="117"/>
      <c r="LC164" s="117"/>
      <c r="LD164" s="117"/>
      <c r="LE164" s="117"/>
      <c r="LF164" s="117"/>
      <c r="LG164" s="117"/>
      <c r="LH164" s="117"/>
      <c r="LI164" s="117"/>
      <c r="LJ164" s="117"/>
      <c r="LK164" s="117"/>
      <c r="LL164" s="117"/>
      <c r="LM164" s="117"/>
      <c r="LN164" s="117"/>
      <c r="LO164" s="117"/>
      <c r="LP164" s="117"/>
      <c r="LQ164" s="117"/>
      <c r="LR164" s="117"/>
      <c r="LS164" s="117"/>
      <c r="LT164" s="117"/>
      <c r="LU164" s="117"/>
      <c r="LV164" s="117"/>
      <c r="LW164" s="117"/>
      <c r="LX164" s="117"/>
      <c r="LY164" s="117"/>
      <c r="LZ164" s="117"/>
      <c r="MA164" s="117"/>
      <c r="MB164" s="117"/>
      <c r="MC164" s="117"/>
      <c r="MD164" s="117"/>
      <c r="ME164" s="117"/>
      <c r="MF164" s="117"/>
      <c r="MG164" s="117"/>
      <c r="MH164" s="117"/>
      <c r="MI164" s="117"/>
      <c r="MJ164" s="117"/>
      <c r="MK164" s="117"/>
      <c r="ML164" s="117"/>
      <c r="MM164" s="117"/>
      <c r="MN164" s="117"/>
      <c r="MO164" s="117"/>
      <c r="MP164" s="117"/>
      <c r="MQ164" s="117"/>
      <c r="MR164" s="117"/>
      <c r="MS164" s="117"/>
      <c r="MT164" s="117"/>
      <c r="MU164" s="117"/>
      <c r="MV164" s="117"/>
      <c r="MW164" s="117"/>
      <c r="MX164" s="117"/>
      <c r="MY164" s="117"/>
      <c r="MZ164" s="117"/>
      <c r="NA164" s="117"/>
      <c r="NB164" s="117"/>
      <c r="NC164" s="117"/>
      <c r="ND164" s="117"/>
      <c r="NE164" s="117"/>
      <c r="NF164" s="117"/>
      <c r="NG164" s="117"/>
      <c r="NH164" s="117"/>
      <c r="NI164" s="117"/>
      <c r="NJ164" s="117"/>
      <c r="NK164" s="117"/>
      <c r="NL164" s="117"/>
      <c r="NM164" s="117"/>
      <c r="NN164" s="117"/>
      <c r="NO164" s="117"/>
      <c r="NP164" s="117"/>
      <c r="NQ164" s="117"/>
      <c r="NR164" s="117"/>
      <c r="NS164" s="117"/>
      <c r="NT164" s="117"/>
      <c r="NU164" s="117"/>
      <c r="NV164" s="117"/>
      <c r="NW164" s="117"/>
      <c r="NX164" s="117"/>
      <c r="NY164" s="117"/>
      <c r="NZ164" s="117"/>
      <c r="OA164" s="117"/>
      <c r="OB164" s="117"/>
      <c r="OC164" s="117"/>
      <c r="OD164" s="117"/>
      <c r="OE164" s="117"/>
      <c r="OF164" s="117"/>
      <c r="OG164" s="117"/>
      <c r="OH164" s="117"/>
      <c r="OI164" s="117"/>
      <c r="OJ164" s="117"/>
      <c r="OK164" s="117"/>
      <c r="OL164" s="117"/>
      <c r="OM164" s="117"/>
      <c r="ON164" s="117"/>
      <c r="OO164" s="117"/>
      <c r="OP164" s="117"/>
      <c r="OQ164" s="117"/>
      <c r="OR164" s="117"/>
      <c r="OS164" s="117"/>
      <c r="OT164" s="117"/>
      <c r="OU164" s="117"/>
      <c r="OV164" s="117"/>
      <c r="OW164" s="117"/>
      <c r="OX164" s="117"/>
      <c r="OY164" s="117"/>
      <c r="OZ164" s="117"/>
      <c r="PA164" s="117"/>
      <c r="PB164" s="117"/>
      <c r="PC164" s="117"/>
      <c r="PD164" s="117"/>
      <c r="PE164" s="117"/>
      <c r="PF164" s="117"/>
      <c r="PG164" s="117"/>
      <c r="PH164" s="117"/>
      <c r="PI164" s="117"/>
      <c r="PJ164" s="117"/>
      <c r="PK164" s="117"/>
      <c r="PL164" s="117"/>
      <c r="PM164" s="117"/>
      <c r="PN164" s="117"/>
      <c r="PO164" s="117"/>
      <c r="PP164" s="117"/>
      <c r="PQ164" s="117"/>
      <c r="PR164" s="117"/>
      <c r="PS164" s="117"/>
      <c r="PT164" s="117"/>
      <c r="PU164" s="117"/>
      <c r="PV164" s="117"/>
      <c r="PW164" s="117"/>
      <c r="PX164" s="117"/>
      <c r="PY164" s="117"/>
      <c r="PZ164" s="117"/>
      <c r="QA164" s="117"/>
      <c r="QB164" s="117"/>
      <c r="QC164" s="117"/>
      <c r="QD164" s="117"/>
      <c r="QE164" s="117"/>
      <c r="QF164" s="117"/>
      <c r="QG164" s="117"/>
      <c r="QH164" s="117"/>
      <c r="QI164" s="117"/>
      <c r="QJ164" s="117"/>
      <c r="QK164" s="117"/>
      <c r="QL164" s="117"/>
      <c r="QM164" s="117"/>
      <c r="QN164" s="117"/>
      <c r="QO164" s="117"/>
      <c r="QP164" s="117"/>
      <c r="QQ164" s="117"/>
      <c r="QR164" s="117"/>
      <c r="QS164" s="117"/>
      <c r="QT164" s="117"/>
      <c r="QU164" s="117"/>
      <c r="QV164" s="117"/>
      <c r="QW164" s="117"/>
      <c r="QX164" s="117"/>
      <c r="QY164" s="117"/>
      <c r="QZ164" s="117"/>
      <c r="RA164" s="117"/>
      <c r="RB164" s="117"/>
      <c r="RC164" s="117"/>
      <c r="RD164" s="117"/>
      <c r="RE164" s="117"/>
      <c r="RF164" s="117"/>
      <c r="RG164" s="117"/>
      <c r="RH164" s="117"/>
      <c r="RI164" s="117"/>
      <c r="RJ164" s="117"/>
      <c r="RK164" s="117"/>
      <c r="RL164" s="117"/>
      <c r="RM164" s="117"/>
      <c r="RN164" s="117"/>
      <c r="RO164" s="117"/>
      <c r="RP164" s="117"/>
      <c r="RQ164" s="117"/>
      <c r="RR164" s="117"/>
      <c r="RS164" s="117"/>
      <c r="RT164" s="117"/>
      <c r="RU164" s="117"/>
      <c r="RV164" s="117"/>
      <c r="RW164" s="117"/>
      <c r="RX164" s="117"/>
      <c r="RY164" s="117"/>
      <c r="RZ164" s="117"/>
      <c r="SA164" s="117"/>
      <c r="SB164" s="117"/>
      <c r="SC164" s="117"/>
      <c r="SD164" s="117"/>
      <c r="SE164" s="117"/>
      <c r="SF164" s="117"/>
      <c r="SG164" s="117"/>
      <c r="SH164" s="117"/>
      <c r="SI164" s="117"/>
      <c r="SJ164" s="117"/>
      <c r="SK164" s="117"/>
      <c r="SL164" s="117"/>
      <c r="SM164" s="117"/>
      <c r="SN164" s="117"/>
      <c r="SO164" s="117"/>
      <c r="SP164" s="117"/>
      <c r="SQ164" s="117"/>
      <c r="SR164" s="117"/>
      <c r="SS164" s="117"/>
      <c r="ST164" s="117"/>
      <c r="SU164" s="117"/>
      <c r="SV164" s="117"/>
      <c r="SW164" s="117"/>
      <c r="SX164" s="117"/>
      <c r="SY164" s="117"/>
      <c r="SZ164" s="117"/>
      <c r="TA164" s="117"/>
      <c r="TB164" s="117"/>
      <c r="TC164" s="117"/>
      <c r="TD164" s="117"/>
      <c r="TE164" s="117"/>
      <c r="TF164" s="117"/>
      <c r="TG164" s="117"/>
      <c r="TH164" s="117"/>
      <c r="TI164" s="117"/>
      <c r="TJ164" s="117"/>
      <c r="TK164" s="117"/>
      <c r="TL164" s="117"/>
      <c r="TM164" s="117"/>
      <c r="TN164" s="117"/>
      <c r="TO164" s="117"/>
      <c r="TP164" s="117"/>
      <c r="TQ164" s="117"/>
      <c r="TR164" s="117"/>
      <c r="TS164" s="117"/>
      <c r="TT164" s="117"/>
      <c r="TU164" s="117"/>
      <c r="TV164" s="117"/>
      <c r="TW164" s="117"/>
      <c r="TX164" s="117"/>
      <c r="TY164" s="117"/>
      <c r="TZ164" s="117"/>
      <c r="UA164" s="117"/>
      <c r="UB164" s="117"/>
      <c r="UC164" s="117"/>
      <c r="UD164" s="117"/>
      <c r="UE164" s="117"/>
      <c r="UF164" s="117"/>
      <c r="UG164" s="117"/>
      <c r="UH164" s="117"/>
      <c r="UI164" s="117"/>
      <c r="UJ164" s="117"/>
      <c r="UK164" s="117"/>
      <c r="UL164" s="117"/>
      <c r="UM164" s="117"/>
      <c r="UN164" s="117"/>
      <c r="UO164" s="117"/>
      <c r="UP164" s="117"/>
      <c r="UQ164" s="117"/>
      <c r="UR164" s="117"/>
      <c r="US164" s="117"/>
      <c r="UT164" s="117"/>
      <c r="UU164" s="117"/>
      <c r="UV164" s="117"/>
      <c r="UW164" s="117"/>
      <c r="UX164" s="117"/>
      <c r="UY164" s="117"/>
      <c r="UZ164" s="117"/>
      <c r="VA164" s="117"/>
      <c r="VB164" s="117"/>
      <c r="VC164" s="117"/>
      <c r="VD164" s="117"/>
      <c r="VE164" s="117"/>
      <c r="VF164" s="117"/>
      <c r="VG164" s="117"/>
      <c r="VH164" s="117"/>
      <c r="VI164" s="117"/>
      <c r="VJ164" s="117"/>
      <c r="VK164" s="117"/>
      <c r="VL164" s="117"/>
      <c r="VM164" s="117"/>
      <c r="VN164" s="117"/>
      <c r="VO164" s="117"/>
      <c r="VP164" s="117"/>
      <c r="VQ164" s="117"/>
      <c r="VR164" s="117"/>
      <c r="VS164" s="117"/>
      <c r="VT164" s="117"/>
      <c r="VU164" s="117"/>
      <c r="VV164" s="117"/>
      <c r="VW164" s="117"/>
      <c r="VX164" s="117"/>
      <c r="VY164" s="117"/>
      <c r="VZ164" s="117"/>
      <c r="WA164" s="117"/>
      <c r="WB164" s="117"/>
      <c r="WC164" s="117"/>
      <c r="WD164" s="117"/>
      <c r="WE164" s="117"/>
      <c r="WF164" s="117"/>
      <c r="WG164" s="117"/>
      <c r="WH164" s="117"/>
      <c r="WI164" s="117"/>
      <c r="WJ164" s="117"/>
      <c r="WK164" s="117"/>
      <c r="WL164" s="117"/>
      <c r="WM164" s="117"/>
      <c r="WN164" s="117"/>
      <c r="WO164" s="117"/>
      <c r="WP164" s="117"/>
      <c r="WQ164" s="117"/>
      <c r="WR164" s="117"/>
      <c r="WS164" s="117"/>
      <c r="WT164" s="117"/>
      <c r="WU164" s="117"/>
      <c r="WV164" s="117"/>
      <c r="WW164" s="117"/>
      <c r="WX164" s="117"/>
      <c r="WY164" s="117"/>
      <c r="WZ164" s="117"/>
      <c r="XA164" s="117"/>
      <c r="XB164" s="117"/>
      <c r="XC164" s="117"/>
      <c r="XD164" s="117"/>
      <c r="XE164" s="117"/>
      <c r="XF164" s="117"/>
      <c r="XG164" s="117"/>
      <c r="XH164" s="117"/>
      <c r="XI164" s="117"/>
      <c r="XJ164" s="117"/>
      <c r="XK164" s="117"/>
      <c r="XL164" s="117"/>
      <c r="XM164" s="117"/>
      <c r="XN164" s="117"/>
      <c r="XO164" s="117"/>
      <c r="XP164" s="117"/>
      <c r="XQ164" s="117"/>
      <c r="XR164" s="117"/>
      <c r="XS164" s="117"/>
      <c r="XT164" s="117"/>
      <c r="XU164" s="117"/>
      <c r="XV164" s="117"/>
      <c r="XW164" s="117"/>
      <c r="XX164" s="117"/>
      <c r="XY164" s="117"/>
      <c r="XZ164" s="117"/>
      <c r="YA164" s="117"/>
      <c r="YB164" s="117"/>
      <c r="YC164" s="117"/>
      <c r="YD164" s="117"/>
      <c r="YE164" s="117"/>
      <c r="YF164" s="117"/>
      <c r="YG164" s="117"/>
      <c r="YH164" s="117"/>
      <c r="YI164" s="117"/>
      <c r="YJ164" s="117"/>
      <c r="YK164" s="117"/>
      <c r="YL164" s="117"/>
      <c r="YM164" s="117"/>
      <c r="YN164" s="117"/>
      <c r="YO164" s="117"/>
      <c r="YP164" s="117"/>
      <c r="YQ164" s="117"/>
      <c r="YR164" s="117"/>
      <c r="YS164" s="117"/>
      <c r="YT164" s="117"/>
      <c r="YU164" s="117"/>
      <c r="YV164" s="117"/>
      <c r="YW164" s="117"/>
      <c r="YX164" s="117"/>
      <c r="YY164" s="117"/>
      <c r="YZ164" s="117"/>
      <c r="ZA164" s="117"/>
      <c r="ZB164" s="117"/>
      <c r="ZC164" s="117"/>
      <c r="ZD164" s="117"/>
      <c r="ZE164" s="117"/>
      <c r="ZF164" s="117"/>
      <c r="ZG164" s="117"/>
      <c r="ZH164" s="117"/>
      <c r="ZI164" s="117"/>
      <c r="ZJ164" s="117"/>
      <c r="ZK164" s="117"/>
      <c r="ZL164" s="117"/>
      <c r="ZM164" s="117"/>
      <c r="ZN164" s="117"/>
      <c r="ZO164" s="117"/>
      <c r="ZP164" s="117"/>
      <c r="ZQ164" s="117"/>
      <c r="ZR164" s="117"/>
      <c r="ZS164" s="117"/>
      <c r="ZT164" s="117"/>
      <c r="ZU164" s="117"/>
      <c r="ZV164" s="117"/>
      <c r="ZW164" s="117"/>
      <c r="ZX164" s="117"/>
      <c r="ZY164" s="117"/>
      <c r="ZZ164" s="117"/>
      <c r="AAA164" s="117"/>
      <c r="AAB164" s="117"/>
      <c r="AAC164" s="117"/>
      <c r="AAD164" s="117"/>
      <c r="AAE164" s="117"/>
      <c r="AAF164" s="117"/>
      <c r="AAG164" s="117"/>
      <c r="AAH164" s="117"/>
      <c r="AAI164" s="117"/>
      <c r="AAJ164" s="117"/>
      <c r="AAK164" s="117"/>
      <c r="AAL164" s="117"/>
      <c r="AAM164" s="117"/>
      <c r="AAN164" s="117"/>
      <c r="AAO164" s="117"/>
      <c r="AAP164" s="117"/>
      <c r="AAQ164" s="117"/>
      <c r="AAR164" s="117"/>
      <c r="AAS164" s="117"/>
      <c r="AAT164" s="117"/>
      <c r="AAU164" s="117"/>
      <c r="AAV164" s="117"/>
      <c r="AAW164" s="117"/>
      <c r="AAX164" s="117"/>
      <c r="AAY164" s="117"/>
      <c r="AAZ164" s="117"/>
      <c r="ABA164" s="117"/>
      <c r="ABB164" s="117"/>
      <c r="ABC164" s="117"/>
      <c r="ABD164" s="117"/>
      <c r="ABE164" s="117"/>
      <c r="ABF164" s="117"/>
      <c r="ABG164" s="117"/>
      <c r="ABH164" s="117"/>
      <c r="ABI164" s="117"/>
      <c r="ABJ164" s="117"/>
      <c r="ABK164" s="117"/>
      <c r="ABL164" s="117"/>
      <c r="ABM164" s="117"/>
      <c r="ABN164" s="117"/>
      <c r="ABO164" s="117"/>
      <c r="ABP164" s="117"/>
      <c r="ABQ164" s="117"/>
      <c r="ABR164" s="117"/>
      <c r="ABS164" s="117"/>
      <c r="ABT164" s="117"/>
      <c r="ABU164" s="117"/>
      <c r="ABV164" s="117"/>
      <c r="ABW164" s="117"/>
      <c r="ABX164" s="117"/>
      <c r="ABY164" s="117"/>
      <c r="ABZ164" s="117"/>
      <c r="ACA164" s="117"/>
      <c r="ACB164" s="117"/>
      <c r="ACC164" s="117"/>
      <c r="ACD164" s="117"/>
      <c r="ACE164" s="117"/>
      <c r="ACF164" s="117"/>
      <c r="ACG164" s="117"/>
      <c r="ACH164" s="117"/>
      <c r="ACI164" s="117"/>
      <c r="ACJ164" s="117"/>
      <c r="ACK164" s="117"/>
      <c r="ACL164" s="117"/>
      <c r="ACM164" s="117"/>
      <c r="ACN164" s="117"/>
      <c r="ACO164" s="117"/>
      <c r="ACP164" s="117"/>
      <c r="ACQ164" s="117"/>
      <c r="ACR164" s="117"/>
      <c r="ACS164" s="117"/>
      <c r="ACT164" s="117"/>
      <c r="ACU164" s="117"/>
      <c r="ACV164" s="117"/>
      <c r="ACW164" s="117"/>
      <c r="ACX164" s="117"/>
      <c r="ACY164" s="117"/>
      <c r="ACZ164" s="117"/>
      <c r="ADA164" s="117"/>
      <c r="ADB164" s="117"/>
      <c r="ADC164" s="117"/>
      <c r="ADD164" s="117"/>
      <c r="ADE164" s="117"/>
      <c r="ADF164" s="117"/>
      <c r="ADG164" s="117"/>
      <c r="ADH164" s="117"/>
      <c r="ADI164" s="117"/>
      <c r="ADJ164" s="117"/>
      <c r="ADK164" s="117"/>
      <c r="ADL164" s="117"/>
      <c r="ADM164" s="117"/>
      <c r="ADN164" s="117"/>
      <c r="ADO164" s="117"/>
      <c r="ADP164" s="117"/>
      <c r="ADQ164" s="117"/>
      <c r="ADR164" s="117"/>
      <c r="ADS164" s="117"/>
      <c r="ADT164" s="117"/>
      <c r="ADU164" s="117"/>
      <c r="ADV164" s="117"/>
      <c r="ADW164" s="117"/>
      <c r="ADX164" s="117"/>
      <c r="ADY164" s="117"/>
      <c r="ADZ164" s="117"/>
      <c r="AEA164" s="117"/>
      <c r="AEB164" s="117"/>
      <c r="AEC164" s="117"/>
      <c r="AED164" s="117"/>
    </row>
    <row r="165" spans="1:810" s="88" customFormat="1" x14ac:dyDescent="0.3">
      <c r="A165" s="49"/>
      <c r="B165" s="128">
        <v>3</v>
      </c>
      <c r="C165" s="78" t="s">
        <v>465</v>
      </c>
      <c r="D165" s="87" t="s">
        <v>73</v>
      </c>
      <c r="E165" s="79"/>
      <c r="F165" s="79"/>
      <c r="G165" s="79"/>
      <c r="H165" s="80"/>
      <c r="I165" s="79">
        <v>1</v>
      </c>
      <c r="J165" s="79" t="s">
        <v>32</v>
      </c>
      <c r="K165" s="79" t="s">
        <v>147</v>
      </c>
      <c r="L165" s="105">
        <v>177</v>
      </c>
      <c r="M165" s="82">
        <v>1981</v>
      </c>
      <c r="N165" s="104">
        <v>1981</v>
      </c>
      <c r="O165" s="80"/>
      <c r="P165" s="84"/>
      <c r="Q165" s="84"/>
      <c r="R165" s="85" t="s">
        <v>302</v>
      </c>
      <c r="S165" s="86"/>
      <c r="T165" s="115"/>
      <c r="U165" s="46" t="str">
        <f t="shared" si="2"/>
        <v>Cu</v>
      </c>
      <c r="V165" s="115"/>
      <c r="W165" s="115"/>
      <c r="X165" s="115"/>
      <c r="Y165" s="115"/>
      <c r="Z165" s="115"/>
      <c r="AA165" s="115"/>
      <c r="AB165" s="115"/>
      <c r="AC165" s="116"/>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17"/>
      <c r="BZ165" s="117"/>
      <c r="CA165" s="117"/>
      <c r="CB165" s="117"/>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7"/>
      <c r="CY165" s="117"/>
      <c r="CZ165" s="117"/>
      <c r="DA165" s="117"/>
      <c r="DB165" s="117"/>
      <c r="DC165" s="117"/>
      <c r="DD165" s="117"/>
      <c r="DE165" s="117"/>
      <c r="DF165" s="117"/>
      <c r="DG165" s="117"/>
      <c r="DH165" s="117"/>
      <c r="DI165" s="117"/>
      <c r="DJ165" s="117"/>
      <c r="DK165" s="117"/>
      <c r="DL165" s="117"/>
      <c r="DM165" s="117"/>
      <c r="DN165" s="117"/>
      <c r="DO165" s="117"/>
      <c r="DP165" s="117"/>
      <c r="DQ165" s="117"/>
      <c r="DR165" s="117"/>
      <c r="DS165" s="117"/>
      <c r="DT165" s="117"/>
      <c r="DU165" s="117"/>
      <c r="DV165" s="117"/>
      <c r="DW165" s="117"/>
      <c r="DX165" s="117"/>
      <c r="DY165" s="117"/>
      <c r="DZ165" s="117"/>
      <c r="EA165" s="117"/>
      <c r="EB165" s="117"/>
      <c r="EC165" s="117"/>
      <c r="ED165" s="117"/>
      <c r="EE165" s="117"/>
      <c r="EF165" s="117"/>
      <c r="EG165" s="117"/>
      <c r="EH165" s="117"/>
      <c r="EI165" s="117"/>
      <c r="EJ165" s="117"/>
      <c r="EK165" s="117"/>
      <c r="EL165" s="117"/>
      <c r="EM165" s="117"/>
      <c r="EN165" s="117"/>
      <c r="EO165" s="117"/>
      <c r="EP165" s="117"/>
      <c r="EQ165" s="117"/>
      <c r="ER165" s="117"/>
      <c r="ES165" s="117"/>
      <c r="ET165" s="117"/>
      <c r="EU165" s="117"/>
      <c r="EV165" s="117"/>
      <c r="EW165" s="117"/>
      <c r="EX165" s="117"/>
      <c r="EY165" s="117"/>
      <c r="EZ165" s="117"/>
      <c r="FA165" s="117"/>
      <c r="FB165" s="117"/>
      <c r="FC165" s="117"/>
      <c r="FD165" s="117"/>
      <c r="FE165" s="117"/>
      <c r="FF165" s="117"/>
      <c r="FG165" s="117"/>
      <c r="FH165" s="117"/>
      <c r="FI165" s="117"/>
      <c r="FJ165" s="117"/>
      <c r="FK165" s="117"/>
      <c r="FL165" s="117"/>
      <c r="FM165" s="117"/>
      <c r="FN165" s="117"/>
      <c r="FO165" s="117"/>
      <c r="FP165" s="117"/>
      <c r="FQ165" s="117"/>
      <c r="FR165" s="117"/>
      <c r="FS165" s="117"/>
      <c r="FT165" s="117"/>
      <c r="FU165" s="117"/>
      <c r="FV165" s="117"/>
      <c r="FW165" s="117"/>
      <c r="FX165" s="117"/>
      <c r="FY165" s="117"/>
      <c r="FZ165" s="117"/>
      <c r="GA165" s="117"/>
      <c r="GB165" s="117"/>
      <c r="GC165" s="117"/>
      <c r="GD165" s="117"/>
      <c r="GE165" s="117"/>
      <c r="GF165" s="117"/>
      <c r="GG165" s="117"/>
      <c r="GH165" s="117"/>
      <c r="GI165" s="117"/>
      <c r="GJ165" s="117"/>
      <c r="GK165" s="117"/>
      <c r="GL165" s="117"/>
      <c r="GM165" s="117"/>
      <c r="GN165" s="117"/>
      <c r="GO165" s="117"/>
      <c r="GP165" s="117"/>
      <c r="GQ165" s="117"/>
      <c r="GR165" s="117"/>
      <c r="GS165" s="117"/>
      <c r="GT165" s="117"/>
      <c r="GU165" s="117"/>
      <c r="GV165" s="117"/>
      <c r="GW165" s="117"/>
      <c r="GX165" s="117"/>
      <c r="GY165" s="117"/>
      <c r="GZ165" s="117"/>
      <c r="HA165" s="117"/>
      <c r="HB165" s="117"/>
      <c r="HC165" s="117"/>
      <c r="HD165" s="117"/>
      <c r="HE165" s="117"/>
      <c r="HF165" s="117"/>
      <c r="HG165" s="117"/>
      <c r="HH165" s="117"/>
      <c r="HI165" s="117"/>
      <c r="HJ165" s="117"/>
      <c r="HK165" s="117"/>
      <c r="HL165" s="117"/>
      <c r="HM165" s="117"/>
      <c r="HN165" s="117"/>
      <c r="HO165" s="117"/>
      <c r="HP165" s="117"/>
      <c r="HQ165" s="117"/>
      <c r="HR165" s="117"/>
      <c r="HS165" s="117"/>
      <c r="HT165" s="117"/>
      <c r="HU165" s="117"/>
      <c r="HV165" s="117"/>
      <c r="HW165" s="117"/>
      <c r="HX165" s="117"/>
      <c r="HY165" s="117"/>
      <c r="HZ165" s="117"/>
      <c r="IA165" s="117"/>
      <c r="IB165" s="117"/>
      <c r="IC165" s="117"/>
      <c r="ID165" s="117"/>
      <c r="IE165" s="117"/>
      <c r="IF165" s="117"/>
      <c r="IG165" s="117"/>
      <c r="IH165" s="117"/>
      <c r="II165" s="117"/>
      <c r="IJ165" s="117"/>
      <c r="IK165" s="117"/>
      <c r="IL165" s="117"/>
      <c r="IM165" s="117"/>
      <c r="IN165" s="117"/>
      <c r="IO165" s="117"/>
      <c r="IP165" s="117"/>
      <c r="IQ165" s="117"/>
      <c r="IR165" s="117"/>
      <c r="IS165" s="117"/>
      <c r="IT165" s="117"/>
      <c r="IU165" s="117"/>
      <c r="IV165" s="117"/>
      <c r="IW165" s="117"/>
      <c r="IX165" s="117"/>
      <c r="IY165" s="117"/>
      <c r="IZ165" s="117"/>
      <c r="JA165" s="117"/>
      <c r="JB165" s="117"/>
      <c r="JC165" s="117"/>
      <c r="JD165" s="117"/>
      <c r="JE165" s="117"/>
      <c r="JF165" s="117"/>
      <c r="JG165" s="117"/>
      <c r="JH165" s="117"/>
      <c r="JI165" s="117"/>
      <c r="JJ165" s="117"/>
      <c r="JK165" s="117"/>
      <c r="JL165" s="117"/>
      <c r="JM165" s="117"/>
      <c r="JN165" s="117"/>
      <c r="JO165" s="117"/>
      <c r="JP165" s="117"/>
      <c r="JQ165" s="117"/>
      <c r="JR165" s="117"/>
      <c r="JS165" s="117"/>
      <c r="JT165" s="117"/>
      <c r="JU165" s="117"/>
      <c r="JV165" s="117"/>
      <c r="JW165" s="117"/>
      <c r="JX165" s="117"/>
      <c r="JY165" s="117"/>
      <c r="JZ165" s="117"/>
      <c r="KA165" s="117"/>
      <c r="KB165" s="117"/>
      <c r="KC165" s="117"/>
      <c r="KD165" s="117"/>
      <c r="KE165" s="117"/>
      <c r="KF165" s="117"/>
      <c r="KG165" s="117"/>
      <c r="KH165" s="117"/>
      <c r="KI165" s="117"/>
      <c r="KJ165" s="117"/>
      <c r="KK165" s="117"/>
      <c r="KL165" s="117"/>
      <c r="KM165" s="117"/>
      <c r="KN165" s="117"/>
      <c r="KO165" s="117"/>
      <c r="KP165" s="117"/>
      <c r="KQ165" s="117"/>
      <c r="KR165" s="117"/>
      <c r="KS165" s="117"/>
      <c r="KT165" s="117"/>
      <c r="KU165" s="117"/>
      <c r="KV165" s="117"/>
      <c r="KW165" s="117"/>
      <c r="KX165" s="117"/>
      <c r="KY165" s="117"/>
      <c r="KZ165" s="117"/>
      <c r="LA165" s="117"/>
      <c r="LB165" s="117"/>
      <c r="LC165" s="117"/>
      <c r="LD165" s="117"/>
      <c r="LE165" s="117"/>
      <c r="LF165" s="117"/>
      <c r="LG165" s="117"/>
      <c r="LH165" s="117"/>
      <c r="LI165" s="117"/>
      <c r="LJ165" s="117"/>
      <c r="LK165" s="117"/>
      <c r="LL165" s="117"/>
      <c r="LM165" s="117"/>
      <c r="LN165" s="117"/>
      <c r="LO165" s="117"/>
      <c r="LP165" s="117"/>
      <c r="LQ165" s="117"/>
      <c r="LR165" s="117"/>
      <c r="LS165" s="117"/>
      <c r="LT165" s="117"/>
      <c r="LU165" s="117"/>
      <c r="LV165" s="117"/>
      <c r="LW165" s="117"/>
      <c r="LX165" s="117"/>
      <c r="LY165" s="117"/>
      <c r="LZ165" s="117"/>
      <c r="MA165" s="117"/>
      <c r="MB165" s="117"/>
      <c r="MC165" s="117"/>
      <c r="MD165" s="117"/>
      <c r="ME165" s="117"/>
      <c r="MF165" s="117"/>
      <c r="MG165" s="117"/>
      <c r="MH165" s="117"/>
      <c r="MI165" s="117"/>
      <c r="MJ165" s="117"/>
      <c r="MK165" s="117"/>
      <c r="ML165" s="117"/>
      <c r="MM165" s="117"/>
      <c r="MN165" s="117"/>
      <c r="MO165" s="117"/>
      <c r="MP165" s="117"/>
      <c r="MQ165" s="117"/>
      <c r="MR165" s="117"/>
      <c r="MS165" s="117"/>
      <c r="MT165" s="117"/>
      <c r="MU165" s="117"/>
      <c r="MV165" s="117"/>
      <c r="MW165" s="117"/>
      <c r="MX165" s="117"/>
      <c r="MY165" s="117"/>
      <c r="MZ165" s="117"/>
      <c r="NA165" s="117"/>
      <c r="NB165" s="117"/>
      <c r="NC165" s="117"/>
      <c r="ND165" s="117"/>
      <c r="NE165" s="117"/>
      <c r="NF165" s="117"/>
      <c r="NG165" s="117"/>
      <c r="NH165" s="117"/>
      <c r="NI165" s="117"/>
      <c r="NJ165" s="117"/>
      <c r="NK165" s="117"/>
      <c r="NL165" s="117"/>
      <c r="NM165" s="117"/>
      <c r="NN165" s="117"/>
      <c r="NO165" s="117"/>
      <c r="NP165" s="117"/>
      <c r="NQ165" s="117"/>
      <c r="NR165" s="117"/>
      <c r="NS165" s="117"/>
      <c r="NT165" s="117"/>
      <c r="NU165" s="117"/>
      <c r="NV165" s="117"/>
      <c r="NW165" s="117"/>
      <c r="NX165" s="117"/>
      <c r="NY165" s="117"/>
      <c r="NZ165" s="117"/>
      <c r="OA165" s="117"/>
      <c r="OB165" s="117"/>
      <c r="OC165" s="117"/>
      <c r="OD165" s="117"/>
      <c r="OE165" s="117"/>
      <c r="OF165" s="117"/>
      <c r="OG165" s="117"/>
      <c r="OH165" s="117"/>
      <c r="OI165" s="117"/>
      <c r="OJ165" s="117"/>
      <c r="OK165" s="117"/>
      <c r="OL165" s="117"/>
      <c r="OM165" s="117"/>
      <c r="ON165" s="117"/>
      <c r="OO165" s="117"/>
      <c r="OP165" s="117"/>
      <c r="OQ165" s="117"/>
      <c r="OR165" s="117"/>
      <c r="OS165" s="117"/>
      <c r="OT165" s="117"/>
      <c r="OU165" s="117"/>
      <c r="OV165" s="117"/>
      <c r="OW165" s="117"/>
      <c r="OX165" s="117"/>
      <c r="OY165" s="117"/>
      <c r="OZ165" s="117"/>
      <c r="PA165" s="117"/>
      <c r="PB165" s="117"/>
      <c r="PC165" s="117"/>
      <c r="PD165" s="117"/>
      <c r="PE165" s="117"/>
      <c r="PF165" s="117"/>
      <c r="PG165" s="117"/>
      <c r="PH165" s="117"/>
      <c r="PI165" s="117"/>
      <c r="PJ165" s="117"/>
      <c r="PK165" s="117"/>
      <c r="PL165" s="117"/>
      <c r="PM165" s="117"/>
      <c r="PN165" s="117"/>
      <c r="PO165" s="117"/>
      <c r="PP165" s="117"/>
      <c r="PQ165" s="117"/>
      <c r="PR165" s="117"/>
      <c r="PS165" s="117"/>
      <c r="PT165" s="117"/>
      <c r="PU165" s="117"/>
      <c r="PV165" s="117"/>
      <c r="PW165" s="117"/>
      <c r="PX165" s="117"/>
      <c r="PY165" s="117"/>
      <c r="PZ165" s="117"/>
      <c r="QA165" s="117"/>
      <c r="QB165" s="117"/>
      <c r="QC165" s="117"/>
      <c r="QD165" s="117"/>
      <c r="QE165" s="117"/>
      <c r="QF165" s="117"/>
      <c r="QG165" s="117"/>
      <c r="QH165" s="117"/>
      <c r="QI165" s="117"/>
      <c r="QJ165" s="117"/>
      <c r="QK165" s="117"/>
      <c r="QL165" s="117"/>
      <c r="QM165" s="117"/>
      <c r="QN165" s="117"/>
      <c r="QO165" s="117"/>
      <c r="QP165" s="117"/>
      <c r="QQ165" s="117"/>
      <c r="QR165" s="117"/>
      <c r="QS165" s="117"/>
      <c r="QT165" s="117"/>
      <c r="QU165" s="117"/>
      <c r="QV165" s="117"/>
      <c r="QW165" s="117"/>
      <c r="QX165" s="117"/>
      <c r="QY165" s="117"/>
      <c r="QZ165" s="117"/>
      <c r="RA165" s="117"/>
      <c r="RB165" s="117"/>
      <c r="RC165" s="117"/>
      <c r="RD165" s="117"/>
      <c r="RE165" s="117"/>
      <c r="RF165" s="117"/>
      <c r="RG165" s="117"/>
      <c r="RH165" s="117"/>
      <c r="RI165" s="117"/>
      <c r="RJ165" s="117"/>
      <c r="RK165" s="117"/>
      <c r="RL165" s="117"/>
      <c r="RM165" s="117"/>
      <c r="RN165" s="117"/>
      <c r="RO165" s="117"/>
      <c r="RP165" s="117"/>
      <c r="RQ165" s="117"/>
      <c r="RR165" s="117"/>
      <c r="RS165" s="117"/>
      <c r="RT165" s="117"/>
      <c r="RU165" s="117"/>
      <c r="RV165" s="117"/>
      <c r="RW165" s="117"/>
      <c r="RX165" s="117"/>
      <c r="RY165" s="117"/>
      <c r="RZ165" s="117"/>
      <c r="SA165" s="117"/>
      <c r="SB165" s="117"/>
      <c r="SC165" s="117"/>
      <c r="SD165" s="117"/>
      <c r="SE165" s="117"/>
      <c r="SF165" s="117"/>
      <c r="SG165" s="117"/>
      <c r="SH165" s="117"/>
      <c r="SI165" s="117"/>
      <c r="SJ165" s="117"/>
      <c r="SK165" s="117"/>
      <c r="SL165" s="117"/>
      <c r="SM165" s="117"/>
      <c r="SN165" s="117"/>
      <c r="SO165" s="117"/>
      <c r="SP165" s="117"/>
      <c r="SQ165" s="117"/>
      <c r="SR165" s="117"/>
      <c r="SS165" s="117"/>
      <c r="ST165" s="117"/>
      <c r="SU165" s="117"/>
      <c r="SV165" s="117"/>
      <c r="SW165" s="117"/>
      <c r="SX165" s="117"/>
      <c r="SY165" s="117"/>
      <c r="SZ165" s="117"/>
      <c r="TA165" s="117"/>
      <c r="TB165" s="117"/>
      <c r="TC165" s="117"/>
      <c r="TD165" s="117"/>
      <c r="TE165" s="117"/>
      <c r="TF165" s="117"/>
      <c r="TG165" s="117"/>
      <c r="TH165" s="117"/>
      <c r="TI165" s="117"/>
      <c r="TJ165" s="117"/>
      <c r="TK165" s="117"/>
      <c r="TL165" s="117"/>
      <c r="TM165" s="117"/>
      <c r="TN165" s="117"/>
      <c r="TO165" s="117"/>
      <c r="TP165" s="117"/>
      <c r="TQ165" s="117"/>
      <c r="TR165" s="117"/>
      <c r="TS165" s="117"/>
      <c r="TT165" s="117"/>
      <c r="TU165" s="117"/>
      <c r="TV165" s="117"/>
      <c r="TW165" s="117"/>
      <c r="TX165" s="117"/>
      <c r="TY165" s="117"/>
      <c r="TZ165" s="117"/>
      <c r="UA165" s="117"/>
      <c r="UB165" s="117"/>
      <c r="UC165" s="117"/>
      <c r="UD165" s="117"/>
      <c r="UE165" s="117"/>
      <c r="UF165" s="117"/>
      <c r="UG165" s="117"/>
      <c r="UH165" s="117"/>
      <c r="UI165" s="117"/>
      <c r="UJ165" s="117"/>
      <c r="UK165" s="117"/>
      <c r="UL165" s="117"/>
      <c r="UM165" s="117"/>
      <c r="UN165" s="117"/>
      <c r="UO165" s="117"/>
      <c r="UP165" s="117"/>
      <c r="UQ165" s="117"/>
      <c r="UR165" s="117"/>
      <c r="US165" s="117"/>
      <c r="UT165" s="117"/>
      <c r="UU165" s="117"/>
      <c r="UV165" s="117"/>
      <c r="UW165" s="117"/>
      <c r="UX165" s="117"/>
      <c r="UY165" s="117"/>
      <c r="UZ165" s="117"/>
      <c r="VA165" s="117"/>
      <c r="VB165" s="117"/>
      <c r="VC165" s="117"/>
      <c r="VD165" s="117"/>
      <c r="VE165" s="117"/>
      <c r="VF165" s="117"/>
      <c r="VG165" s="117"/>
      <c r="VH165" s="117"/>
      <c r="VI165" s="117"/>
      <c r="VJ165" s="117"/>
      <c r="VK165" s="117"/>
      <c r="VL165" s="117"/>
      <c r="VM165" s="117"/>
      <c r="VN165" s="117"/>
      <c r="VO165" s="117"/>
      <c r="VP165" s="117"/>
      <c r="VQ165" s="117"/>
      <c r="VR165" s="117"/>
      <c r="VS165" s="117"/>
      <c r="VT165" s="117"/>
      <c r="VU165" s="117"/>
      <c r="VV165" s="117"/>
      <c r="VW165" s="117"/>
      <c r="VX165" s="117"/>
      <c r="VY165" s="117"/>
      <c r="VZ165" s="117"/>
      <c r="WA165" s="117"/>
      <c r="WB165" s="117"/>
      <c r="WC165" s="117"/>
      <c r="WD165" s="117"/>
      <c r="WE165" s="117"/>
      <c r="WF165" s="117"/>
      <c r="WG165" s="117"/>
      <c r="WH165" s="117"/>
      <c r="WI165" s="117"/>
      <c r="WJ165" s="117"/>
      <c r="WK165" s="117"/>
      <c r="WL165" s="117"/>
      <c r="WM165" s="117"/>
      <c r="WN165" s="117"/>
      <c r="WO165" s="117"/>
      <c r="WP165" s="117"/>
      <c r="WQ165" s="117"/>
      <c r="WR165" s="117"/>
      <c r="WS165" s="117"/>
      <c r="WT165" s="117"/>
      <c r="WU165" s="117"/>
      <c r="WV165" s="117"/>
      <c r="WW165" s="117"/>
      <c r="WX165" s="117"/>
      <c r="WY165" s="117"/>
      <c r="WZ165" s="117"/>
      <c r="XA165" s="117"/>
      <c r="XB165" s="117"/>
      <c r="XC165" s="117"/>
      <c r="XD165" s="117"/>
      <c r="XE165" s="117"/>
      <c r="XF165" s="117"/>
      <c r="XG165" s="117"/>
      <c r="XH165" s="117"/>
      <c r="XI165" s="117"/>
      <c r="XJ165" s="117"/>
      <c r="XK165" s="117"/>
      <c r="XL165" s="117"/>
      <c r="XM165" s="117"/>
      <c r="XN165" s="117"/>
      <c r="XO165" s="117"/>
      <c r="XP165" s="117"/>
      <c r="XQ165" s="117"/>
      <c r="XR165" s="117"/>
      <c r="XS165" s="117"/>
      <c r="XT165" s="117"/>
      <c r="XU165" s="117"/>
      <c r="XV165" s="117"/>
      <c r="XW165" s="117"/>
      <c r="XX165" s="117"/>
      <c r="XY165" s="117"/>
      <c r="XZ165" s="117"/>
      <c r="YA165" s="117"/>
      <c r="YB165" s="117"/>
      <c r="YC165" s="117"/>
      <c r="YD165" s="117"/>
      <c r="YE165" s="117"/>
      <c r="YF165" s="117"/>
      <c r="YG165" s="117"/>
      <c r="YH165" s="117"/>
      <c r="YI165" s="117"/>
      <c r="YJ165" s="117"/>
      <c r="YK165" s="117"/>
      <c r="YL165" s="117"/>
      <c r="YM165" s="117"/>
      <c r="YN165" s="117"/>
      <c r="YO165" s="117"/>
      <c r="YP165" s="117"/>
      <c r="YQ165" s="117"/>
      <c r="YR165" s="117"/>
      <c r="YS165" s="117"/>
      <c r="YT165" s="117"/>
      <c r="YU165" s="117"/>
      <c r="YV165" s="117"/>
      <c r="YW165" s="117"/>
      <c r="YX165" s="117"/>
      <c r="YY165" s="117"/>
      <c r="YZ165" s="117"/>
      <c r="ZA165" s="117"/>
      <c r="ZB165" s="117"/>
      <c r="ZC165" s="117"/>
      <c r="ZD165" s="117"/>
      <c r="ZE165" s="117"/>
      <c r="ZF165" s="117"/>
      <c r="ZG165" s="117"/>
      <c r="ZH165" s="117"/>
      <c r="ZI165" s="117"/>
      <c r="ZJ165" s="117"/>
      <c r="ZK165" s="117"/>
      <c r="ZL165" s="117"/>
      <c r="ZM165" s="117"/>
      <c r="ZN165" s="117"/>
      <c r="ZO165" s="117"/>
      <c r="ZP165" s="117"/>
      <c r="ZQ165" s="117"/>
      <c r="ZR165" s="117"/>
      <c r="ZS165" s="117"/>
      <c r="ZT165" s="117"/>
      <c r="ZU165" s="117"/>
      <c r="ZV165" s="117"/>
      <c r="ZW165" s="117"/>
      <c r="ZX165" s="117"/>
      <c r="ZY165" s="117"/>
      <c r="ZZ165" s="117"/>
      <c r="AAA165" s="117"/>
      <c r="AAB165" s="117"/>
      <c r="AAC165" s="117"/>
      <c r="AAD165" s="117"/>
      <c r="AAE165" s="117"/>
      <c r="AAF165" s="117"/>
      <c r="AAG165" s="117"/>
      <c r="AAH165" s="117"/>
      <c r="AAI165" s="117"/>
      <c r="AAJ165" s="117"/>
      <c r="AAK165" s="117"/>
      <c r="AAL165" s="117"/>
      <c r="AAM165" s="117"/>
      <c r="AAN165" s="117"/>
      <c r="AAO165" s="117"/>
      <c r="AAP165" s="117"/>
      <c r="AAQ165" s="117"/>
      <c r="AAR165" s="117"/>
      <c r="AAS165" s="117"/>
      <c r="AAT165" s="117"/>
      <c r="AAU165" s="117"/>
      <c r="AAV165" s="117"/>
      <c r="AAW165" s="117"/>
      <c r="AAX165" s="117"/>
      <c r="AAY165" s="117"/>
      <c r="AAZ165" s="117"/>
      <c r="ABA165" s="117"/>
      <c r="ABB165" s="117"/>
      <c r="ABC165" s="117"/>
      <c r="ABD165" s="117"/>
      <c r="ABE165" s="117"/>
      <c r="ABF165" s="117"/>
      <c r="ABG165" s="117"/>
      <c r="ABH165" s="117"/>
      <c r="ABI165" s="117"/>
      <c r="ABJ165" s="117"/>
      <c r="ABK165" s="117"/>
      <c r="ABL165" s="117"/>
      <c r="ABM165" s="117"/>
      <c r="ABN165" s="117"/>
      <c r="ABO165" s="117"/>
      <c r="ABP165" s="117"/>
      <c r="ABQ165" s="117"/>
      <c r="ABR165" s="117"/>
      <c r="ABS165" s="117"/>
      <c r="ABT165" s="117"/>
      <c r="ABU165" s="117"/>
      <c r="ABV165" s="117"/>
      <c r="ABW165" s="117"/>
      <c r="ABX165" s="117"/>
      <c r="ABY165" s="117"/>
      <c r="ABZ165" s="117"/>
      <c r="ACA165" s="117"/>
      <c r="ACB165" s="117"/>
      <c r="ACC165" s="117"/>
      <c r="ACD165" s="117"/>
      <c r="ACE165" s="117"/>
      <c r="ACF165" s="117"/>
      <c r="ACG165" s="117"/>
      <c r="ACH165" s="117"/>
      <c r="ACI165" s="117"/>
      <c r="ACJ165" s="117"/>
      <c r="ACK165" s="117"/>
      <c r="ACL165" s="117"/>
      <c r="ACM165" s="117"/>
      <c r="ACN165" s="117"/>
      <c r="ACO165" s="117"/>
      <c r="ACP165" s="117"/>
      <c r="ACQ165" s="117"/>
      <c r="ACR165" s="117"/>
      <c r="ACS165" s="117"/>
      <c r="ACT165" s="117"/>
      <c r="ACU165" s="117"/>
      <c r="ACV165" s="117"/>
      <c r="ACW165" s="117"/>
      <c r="ACX165" s="117"/>
      <c r="ACY165" s="117"/>
      <c r="ACZ165" s="117"/>
      <c r="ADA165" s="117"/>
      <c r="ADB165" s="117"/>
      <c r="ADC165" s="117"/>
      <c r="ADD165" s="117"/>
      <c r="ADE165" s="117"/>
      <c r="ADF165" s="117"/>
      <c r="ADG165" s="117"/>
      <c r="ADH165" s="117"/>
      <c r="ADI165" s="117"/>
      <c r="ADJ165" s="117"/>
      <c r="ADK165" s="117"/>
      <c r="ADL165" s="117"/>
      <c r="ADM165" s="117"/>
      <c r="ADN165" s="117"/>
      <c r="ADO165" s="117"/>
      <c r="ADP165" s="117"/>
      <c r="ADQ165" s="117"/>
      <c r="ADR165" s="117"/>
      <c r="ADS165" s="117"/>
      <c r="ADT165" s="117"/>
      <c r="ADU165" s="117"/>
      <c r="ADV165" s="117"/>
      <c r="ADW165" s="117"/>
      <c r="ADX165" s="117"/>
      <c r="ADY165" s="117"/>
      <c r="ADZ165" s="117"/>
      <c r="AEA165" s="117"/>
      <c r="AEB165" s="117"/>
      <c r="AEC165" s="117"/>
      <c r="AED165" s="117"/>
    </row>
    <row r="166" spans="1:810" s="88" customFormat="1" x14ac:dyDescent="0.3">
      <c r="A166" s="52"/>
      <c r="B166" s="51">
        <v>1</v>
      </c>
      <c r="C166" s="78" t="s">
        <v>466</v>
      </c>
      <c r="D166" s="87" t="s">
        <v>73</v>
      </c>
      <c r="E166" s="79" t="s">
        <v>58</v>
      </c>
      <c r="F166" s="79" t="s">
        <v>327</v>
      </c>
      <c r="G166" s="79">
        <v>66</v>
      </c>
      <c r="H166" s="80">
        <v>2500000</v>
      </c>
      <c r="I166" s="79">
        <v>1</v>
      </c>
      <c r="J166" s="79" t="s">
        <v>32</v>
      </c>
      <c r="K166" s="79" t="s">
        <v>33</v>
      </c>
      <c r="L166" s="105">
        <v>94</v>
      </c>
      <c r="M166" s="82">
        <v>1980</v>
      </c>
      <c r="N166" s="83">
        <v>29507</v>
      </c>
      <c r="O166" s="80">
        <v>2000000</v>
      </c>
      <c r="P166" s="84">
        <v>8</v>
      </c>
      <c r="Q166" s="84"/>
      <c r="R166" s="85" t="s">
        <v>246</v>
      </c>
      <c r="S166" s="86"/>
      <c r="T166" s="45" t="s">
        <v>75</v>
      </c>
      <c r="U166" s="46" t="str">
        <f t="shared" si="2"/>
        <v>Cu</v>
      </c>
      <c r="V166" s="45">
        <v>1300</v>
      </c>
      <c r="W166" s="45">
        <v>0.53</v>
      </c>
      <c r="X166" s="45"/>
      <c r="Y166" s="45">
        <v>0.53</v>
      </c>
      <c r="Z166" s="45">
        <v>1967</v>
      </c>
      <c r="AA166" s="45">
        <v>100</v>
      </c>
      <c r="AB166" s="45" t="s">
        <v>76</v>
      </c>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c r="IY166" s="10"/>
      <c r="IZ166" s="10"/>
      <c r="JA166" s="10"/>
      <c r="JB166" s="10"/>
      <c r="JC166" s="10"/>
      <c r="JD166" s="10"/>
      <c r="JE166" s="10"/>
      <c r="JF166" s="10"/>
      <c r="JG166" s="10"/>
      <c r="JH166" s="10"/>
      <c r="JI166" s="10"/>
      <c r="JJ166" s="10"/>
      <c r="JK166" s="10"/>
      <c r="JL166" s="10"/>
      <c r="JM166" s="10"/>
      <c r="JN166" s="10"/>
      <c r="JO166" s="10"/>
      <c r="JP166" s="10"/>
      <c r="JQ166" s="10"/>
      <c r="JR166" s="10"/>
      <c r="JS166" s="10"/>
      <c r="JT166" s="10"/>
      <c r="JU166" s="10"/>
      <c r="JV166" s="10"/>
      <c r="JW166" s="10"/>
      <c r="JX166" s="10"/>
      <c r="JY166" s="10"/>
      <c r="JZ166" s="10"/>
      <c r="KA166" s="10"/>
      <c r="KB166" s="10"/>
      <c r="KC166" s="10"/>
      <c r="KD166" s="10"/>
      <c r="KE166" s="10"/>
      <c r="KF166" s="10"/>
      <c r="KG166" s="10"/>
      <c r="KH166" s="10"/>
      <c r="KI166" s="10"/>
      <c r="KJ166" s="10"/>
      <c r="KK166" s="10"/>
      <c r="KL166" s="10"/>
      <c r="KM166" s="10"/>
      <c r="KN166" s="10"/>
      <c r="KO166" s="10"/>
      <c r="KP166" s="10"/>
      <c r="KQ166" s="10"/>
      <c r="KR166" s="10"/>
      <c r="KS166" s="10"/>
      <c r="KT166" s="10"/>
      <c r="KU166" s="10"/>
      <c r="KV166" s="10"/>
      <c r="KW166" s="10"/>
      <c r="KX166" s="10"/>
      <c r="KY166" s="10"/>
      <c r="KZ166" s="10"/>
      <c r="LA166" s="10"/>
      <c r="LB166" s="10"/>
      <c r="LC166" s="10"/>
      <c r="LD166" s="10"/>
      <c r="LE166" s="10"/>
      <c r="LF166" s="10"/>
      <c r="LG166" s="10"/>
      <c r="LH166" s="10"/>
      <c r="LI166" s="10"/>
      <c r="LJ166" s="10"/>
      <c r="LK166" s="10"/>
      <c r="LL166" s="10"/>
      <c r="LM166" s="10"/>
      <c r="LN166" s="10"/>
      <c r="LO166" s="10"/>
      <c r="LP166" s="10"/>
      <c r="LQ166" s="10"/>
      <c r="LR166" s="10"/>
      <c r="LS166" s="10"/>
      <c r="LT166" s="10"/>
      <c r="LU166" s="10"/>
      <c r="LV166" s="10"/>
      <c r="LW166" s="10"/>
      <c r="LX166" s="10"/>
      <c r="LY166" s="10"/>
      <c r="LZ166" s="10"/>
      <c r="MA166" s="10"/>
      <c r="MB166" s="10"/>
      <c r="MC166" s="10"/>
      <c r="MD166" s="10"/>
      <c r="ME166" s="10"/>
      <c r="MF166" s="10"/>
      <c r="MG166" s="10"/>
      <c r="MH166" s="10"/>
      <c r="MI166" s="10"/>
      <c r="MJ166" s="10"/>
      <c r="MK166" s="10"/>
      <c r="ML166" s="10"/>
      <c r="MM166" s="10"/>
      <c r="MN166" s="10"/>
      <c r="MO166" s="10"/>
      <c r="MP166" s="10"/>
      <c r="MQ166" s="10"/>
      <c r="MR166" s="10"/>
      <c r="MS166" s="10"/>
      <c r="MT166" s="10"/>
      <c r="MU166" s="10"/>
      <c r="MV166" s="10"/>
      <c r="MW166" s="10"/>
      <c r="MX166" s="10"/>
      <c r="MY166" s="10"/>
      <c r="MZ166" s="10"/>
      <c r="NA166" s="10"/>
      <c r="NB166" s="10"/>
      <c r="NC166" s="10"/>
      <c r="ND166" s="10"/>
      <c r="NE166" s="10"/>
      <c r="NF166" s="10"/>
      <c r="NG166" s="10"/>
      <c r="NH166" s="10"/>
      <c r="NI166" s="10"/>
      <c r="NJ166" s="10"/>
      <c r="NK166" s="10"/>
      <c r="NL166" s="10"/>
      <c r="NM166" s="10"/>
      <c r="NN166" s="10"/>
      <c r="NO166" s="10"/>
      <c r="NP166" s="10"/>
      <c r="NQ166" s="10"/>
      <c r="NR166" s="10"/>
      <c r="NS166" s="10"/>
      <c r="NT166" s="10"/>
      <c r="NU166" s="10"/>
      <c r="NV166" s="10"/>
      <c r="NW166" s="10"/>
      <c r="NX166" s="10"/>
      <c r="NY166" s="10"/>
      <c r="NZ166" s="10"/>
      <c r="OA166" s="10"/>
      <c r="OB166" s="10"/>
      <c r="OC166" s="10"/>
      <c r="OD166" s="10"/>
      <c r="OE166" s="10"/>
      <c r="OF166" s="10"/>
      <c r="OG166" s="10"/>
      <c r="OH166" s="10"/>
      <c r="OI166" s="10"/>
      <c r="OJ166" s="10"/>
      <c r="OK166" s="10"/>
      <c r="OL166" s="10"/>
      <c r="OM166" s="10"/>
      <c r="ON166" s="10"/>
      <c r="OO166" s="10"/>
      <c r="OP166" s="10"/>
      <c r="OQ166" s="10"/>
      <c r="OR166" s="10"/>
      <c r="OS166" s="10"/>
      <c r="OT166" s="10"/>
      <c r="OU166" s="10"/>
      <c r="OV166" s="10"/>
      <c r="OW166" s="10"/>
      <c r="OX166" s="10"/>
      <c r="OY166" s="10"/>
      <c r="OZ166" s="10"/>
      <c r="PA166" s="10"/>
      <c r="PB166" s="10"/>
      <c r="PC166" s="10"/>
      <c r="PD166" s="10"/>
      <c r="PE166" s="10"/>
      <c r="PF166" s="10"/>
      <c r="PG166" s="10"/>
      <c r="PH166" s="10"/>
      <c r="PI166" s="10"/>
      <c r="PJ166" s="10"/>
      <c r="PK166" s="10"/>
      <c r="PL166" s="10"/>
      <c r="PM166" s="10"/>
      <c r="PN166" s="10"/>
      <c r="PO166" s="10"/>
      <c r="PP166" s="10"/>
      <c r="PQ166" s="10"/>
      <c r="PR166" s="10"/>
      <c r="PS166" s="10"/>
      <c r="PT166" s="10"/>
      <c r="PU166" s="10"/>
      <c r="PV166" s="10"/>
      <c r="PW166" s="10"/>
      <c r="PX166" s="10"/>
      <c r="PY166" s="10"/>
      <c r="PZ166" s="10"/>
      <c r="QA166" s="10"/>
      <c r="QB166" s="10"/>
      <c r="QC166" s="10"/>
      <c r="QD166" s="10"/>
      <c r="QE166" s="10"/>
      <c r="QF166" s="10"/>
      <c r="QG166" s="10"/>
      <c r="QH166" s="10"/>
      <c r="QI166" s="10"/>
      <c r="QJ166" s="10"/>
      <c r="QK166" s="10"/>
      <c r="QL166" s="10"/>
      <c r="QM166" s="10"/>
      <c r="QN166" s="10"/>
      <c r="QO166" s="10"/>
      <c r="QP166" s="10"/>
      <c r="QQ166" s="10"/>
      <c r="QR166" s="10"/>
      <c r="QS166" s="10"/>
      <c r="QT166" s="10"/>
      <c r="QU166" s="10"/>
      <c r="QV166" s="10"/>
      <c r="QW166" s="10"/>
      <c r="QX166" s="10"/>
      <c r="QY166" s="10"/>
      <c r="QZ166" s="10"/>
      <c r="RA166" s="10"/>
      <c r="RB166" s="10"/>
      <c r="RC166" s="10"/>
      <c r="RD166" s="10"/>
      <c r="RE166" s="10"/>
      <c r="RF166" s="10"/>
      <c r="RG166" s="10"/>
      <c r="RH166" s="10"/>
      <c r="RI166" s="10"/>
      <c r="RJ166" s="10"/>
      <c r="RK166" s="10"/>
      <c r="RL166" s="10"/>
      <c r="RM166" s="10"/>
      <c r="RN166" s="10"/>
      <c r="RO166" s="10"/>
      <c r="RP166" s="10"/>
      <c r="RQ166" s="10"/>
      <c r="RR166" s="10"/>
      <c r="RS166" s="10"/>
      <c r="RT166" s="10"/>
      <c r="RU166" s="10"/>
      <c r="RV166" s="10"/>
      <c r="RW166" s="10"/>
      <c r="RX166" s="10"/>
      <c r="RY166" s="10"/>
      <c r="RZ166" s="10"/>
      <c r="SA166" s="10"/>
      <c r="SB166" s="10"/>
      <c r="SC166" s="10"/>
      <c r="SD166" s="10"/>
      <c r="SE166" s="10"/>
      <c r="SF166" s="10"/>
      <c r="SG166" s="10"/>
      <c r="SH166" s="10"/>
      <c r="SI166" s="10"/>
      <c r="SJ166" s="10"/>
      <c r="SK166" s="10"/>
      <c r="SL166" s="10"/>
      <c r="SM166" s="10"/>
      <c r="SN166" s="10"/>
      <c r="SO166" s="10"/>
      <c r="SP166" s="10"/>
      <c r="SQ166" s="10"/>
      <c r="SR166" s="10"/>
      <c r="SS166" s="10"/>
      <c r="ST166" s="10"/>
      <c r="SU166" s="10"/>
      <c r="SV166" s="10"/>
      <c r="SW166" s="10"/>
      <c r="SX166" s="10"/>
      <c r="SY166" s="10"/>
      <c r="SZ166" s="10"/>
      <c r="TA166" s="10"/>
      <c r="TB166" s="10"/>
      <c r="TC166" s="10"/>
      <c r="TD166" s="10"/>
      <c r="TE166" s="10"/>
      <c r="TF166" s="10"/>
      <c r="TG166" s="10"/>
      <c r="TH166" s="10"/>
      <c r="TI166" s="10"/>
      <c r="TJ166" s="10"/>
      <c r="TK166" s="10"/>
      <c r="TL166" s="10"/>
      <c r="TM166" s="10"/>
      <c r="TN166" s="10"/>
      <c r="TO166" s="10"/>
      <c r="TP166" s="10"/>
      <c r="TQ166" s="10"/>
      <c r="TR166" s="10"/>
      <c r="TS166" s="10"/>
      <c r="TT166" s="10"/>
      <c r="TU166" s="10"/>
      <c r="TV166" s="10"/>
      <c r="TW166" s="10"/>
      <c r="TX166" s="10"/>
      <c r="TY166" s="10"/>
      <c r="TZ166" s="10"/>
      <c r="UA166" s="10"/>
      <c r="UB166" s="10"/>
      <c r="UC166" s="10"/>
      <c r="UD166" s="10"/>
      <c r="UE166" s="10"/>
      <c r="UF166" s="10"/>
      <c r="UG166" s="10"/>
      <c r="UH166" s="10"/>
      <c r="UI166" s="10"/>
      <c r="UJ166" s="10"/>
      <c r="UK166" s="10"/>
      <c r="UL166" s="10"/>
      <c r="UM166" s="10"/>
      <c r="UN166" s="10"/>
      <c r="UO166" s="10"/>
      <c r="UP166" s="10"/>
      <c r="UQ166" s="10"/>
      <c r="UR166" s="10"/>
      <c r="US166" s="10"/>
      <c r="UT166" s="10"/>
      <c r="UU166" s="10"/>
      <c r="UV166" s="10"/>
      <c r="UW166" s="10"/>
      <c r="UX166" s="10"/>
      <c r="UY166" s="10"/>
      <c r="UZ166" s="10"/>
      <c r="VA166" s="10"/>
      <c r="VB166" s="10"/>
      <c r="VC166" s="10"/>
      <c r="VD166" s="10"/>
      <c r="VE166" s="10"/>
      <c r="VF166" s="10"/>
      <c r="VG166" s="10"/>
      <c r="VH166" s="10"/>
      <c r="VI166" s="10"/>
      <c r="VJ166" s="10"/>
      <c r="VK166" s="10"/>
      <c r="VL166" s="10"/>
      <c r="VM166" s="10"/>
      <c r="VN166" s="10"/>
      <c r="VO166" s="10"/>
      <c r="VP166" s="10"/>
      <c r="VQ166" s="10"/>
      <c r="VR166" s="10"/>
      <c r="VS166" s="10"/>
      <c r="VT166" s="10"/>
      <c r="VU166" s="10"/>
      <c r="VV166" s="10"/>
      <c r="VW166" s="10"/>
      <c r="VX166" s="10"/>
      <c r="VY166" s="10"/>
      <c r="VZ166" s="10"/>
      <c r="WA166" s="10"/>
      <c r="WB166" s="10"/>
      <c r="WC166" s="10"/>
      <c r="WD166" s="10"/>
      <c r="WE166" s="10"/>
      <c r="WF166" s="10"/>
      <c r="WG166" s="10"/>
      <c r="WH166" s="10"/>
      <c r="WI166" s="10"/>
      <c r="WJ166" s="10"/>
      <c r="WK166" s="10"/>
      <c r="WL166" s="10"/>
      <c r="WM166" s="10"/>
      <c r="WN166" s="10"/>
      <c r="WO166" s="10"/>
      <c r="WP166" s="10"/>
      <c r="WQ166" s="10"/>
      <c r="WR166" s="10"/>
      <c r="WS166" s="10"/>
      <c r="WT166" s="10"/>
      <c r="WU166" s="10"/>
      <c r="WV166" s="10"/>
      <c r="WW166" s="10"/>
      <c r="WX166" s="10"/>
      <c r="WY166" s="10"/>
      <c r="WZ166" s="10"/>
      <c r="XA166" s="10"/>
      <c r="XB166" s="10"/>
      <c r="XC166" s="10"/>
      <c r="XD166" s="10"/>
      <c r="XE166" s="10"/>
      <c r="XF166" s="10"/>
      <c r="XG166" s="10"/>
      <c r="XH166" s="10"/>
      <c r="XI166" s="10"/>
      <c r="XJ166" s="10"/>
      <c r="XK166" s="10"/>
      <c r="XL166" s="10"/>
      <c r="XM166" s="10"/>
      <c r="XN166" s="10"/>
      <c r="XO166" s="10"/>
      <c r="XP166" s="10"/>
      <c r="XQ166" s="10"/>
      <c r="XR166" s="10"/>
      <c r="XS166" s="10"/>
      <c r="XT166" s="10"/>
      <c r="XU166" s="10"/>
      <c r="XV166" s="10"/>
      <c r="XW166" s="10"/>
      <c r="XX166" s="10"/>
      <c r="XY166" s="10"/>
      <c r="XZ166" s="10"/>
      <c r="YA166" s="10"/>
      <c r="YB166" s="10"/>
      <c r="YC166" s="10"/>
      <c r="YD166" s="10"/>
      <c r="YE166" s="10"/>
      <c r="YF166" s="10"/>
      <c r="YG166" s="10"/>
      <c r="YH166" s="10"/>
      <c r="YI166" s="10"/>
      <c r="YJ166" s="10"/>
      <c r="YK166" s="10"/>
      <c r="YL166" s="10"/>
      <c r="YM166" s="10"/>
      <c r="YN166" s="10"/>
      <c r="YO166" s="10"/>
      <c r="YP166" s="10"/>
      <c r="YQ166" s="10"/>
      <c r="YR166" s="10"/>
      <c r="YS166" s="10"/>
      <c r="YT166" s="10"/>
      <c r="YU166" s="10"/>
      <c r="YV166" s="10"/>
      <c r="YW166" s="10"/>
      <c r="YX166" s="10"/>
      <c r="YY166" s="10"/>
      <c r="YZ166" s="10"/>
      <c r="ZA166" s="10"/>
      <c r="ZB166" s="10"/>
      <c r="ZC166" s="10"/>
      <c r="ZD166" s="10"/>
      <c r="ZE166" s="10"/>
      <c r="ZF166" s="10"/>
      <c r="ZG166" s="10"/>
      <c r="ZH166" s="10"/>
      <c r="ZI166" s="10"/>
      <c r="ZJ166" s="10"/>
      <c r="ZK166" s="10"/>
      <c r="ZL166" s="10"/>
      <c r="ZM166" s="10"/>
      <c r="ZN166" s="10"/>
      <c r="ZO166" s="10"/>
      <c r="ZP166" s="10"/>
      <c r="ZQ166" s="10"/>
      <c r="ZR166" s="10"/>
      <c r="ZS166" s="10"/>
      <c r="ZT166" s="10"/>
      <c r="ZU166" s="10"/>
      <c r="ZV166" s="10"/>
      <c r="ZW166" s="10"/>
      <c r="ZX166" s="10"/>
      <c r="ZY166" s="10"/>
      <c r="ZZ166" s="10"/>
      <c r="AAA166" s="10"/>
      <c r="AAB166" s="10"/>
      <c r="AAC166" s="10"/>
      <c r="AAD166" s="10"/>
      <c r="AAE166" s="10"/>
      <c r="AAF166" s="10"/>
      <c r="AAG166" s="10"/>
      <c r="AAH166" s="10"/>
      <c r="AAI166" s="10"/>
      <c r="AAJ166" s="10"/>
      <c r="AAK166" s="10"/>
      <c r="AAL166" s="10"/>
      <c r="AAM166" s="10"/>
      <c r="AAN166" s="10"/>
      <c r="AAO166" s="10"/>
      <c r="AAP166" s="10"/>
      <c r="AAQ166" s="10"/>
      <c r="AAR166" s="10"/>
      <c r="AAS166" s="10"/>
      <c r="AAT166" s="10"/>
      <c r="AAU166" s="10"/>
      <c r="AAV166" s="10"/>
      <c r="AAW166" s="10"/>
      <c r="AAX166" s="10"/>
      <c r="AAY166" s="10"/>
      <c r="AAZ166" s="10"/>
      <c r="ABA166" s="10"/>
      <c r="ABB166" s="10"/>
      <c r="ABC166" s="10"/>
      <c r="ABD166" s="10"/>
      <c r="ABE166" s="10"/>
      <c r="ABF166" s="10"/>
      <c r="ABG166" s="10"/>
      <c r="ABH166" s="10"/>
      <c r="ABI166" s="10"/>
      <c r="ABJ166" s="10"/>
      <c r="ABK166" s="10"/>
      <c r="ABL166" s="10"/>
      <c r="ABM166" s="10"/>
      <c r="ABN166" s="10"/>
      <c r="ABO166" s="10"/>
      <c r="ABP166" s="10"/>
      <c r="ABQ166" s="10"/>
      <c r="ABR166" s="10"/>
      <c r="ABS166" s="10"/>
      <c r="ABT166" s="10"/>
      <c r="ABU166" s="10"/>
      <c r="ABV166" s="10"/>
      <c r="ABW166" s="10"/>
      <c r="ABX166" s="10"/>
      <c r="ABY166" s="10"/>
      <c r="ABZ166" s="10"/>
      <c r="ACA166" s="10"/>
      <c r="ACB166" s="10"/>
      <c r="ACC166" s="10"/>
      <c r="ACD166" s="10"/>
      <c r="ACE166" s="10"/>
      <c r="ACF166" s="10"/>
      <c r="ACG166" s="10"/>
      <c r="ACH166" s="10"/>
      <c r="ACI166" s="10"/>
      <c r="ACJ166" s="10"/>
      <c r="ACK166" s="10"/>
      <c r="ACL166" s="10"/>
      <c r="ACM166" s="10"/>
      <c r="ACN166" s="10"/>
      <c r="ACO166" s="10"/>
      <c r="ACP166" s="10"/>
      <c r="ACQ166" s="10"/>
      <c r="ACR166" s="10"/>
      <c r="ACS166" s="10"/>
      <c r="ACT166" s="10"/>
      <c r="ACU166" s="10"/>
      <c r="ACV166" s="10"/>
      <c r="ACW166" s="10"/>
      <c r="ACX166" s="10"/>
      <c r="ACY166" s="10"/>
      <c r="ACZ166" s="10"/>
      <c r="ADA166" s="10"/>
      <c r="ADB166" s="10"/>
      <c r="ADC166" s="10"/>
      <c r="ADD166" s="10"/>
      <c r="ADE166" s="10"/>
      <c r="ADF166" s="10"/>
      <c r="ADG166" s="10"/>
      <c r="ADH166" s="10"/>
      <c r="ADI166" s="10"/>
      <c r="ADJ166" s="10"/>
      <c r="ADK166" s="10"/>
      <c r="ADL166" s="10"/>
      <c r="ADM166" s="10"/>
      <c r="ADN166" s="10"/>
      <c r="ADO166" s="10"/>
      <c r="ADP166" s="10"/>
      <c r="ADQ166" s="10"/>
      <c r="ADR166" s="10"/>
      <c r="ADS166" s="10"/>
      <c r="ADT166" s="10"/>
      <c r="ADU166" s="10"/>
      <c r="ADV166" s="10"/>
      <c r="ADW166" s="10"/>
      <c r="ADX166" s="10"/>
      <c r="ADY166" s="10"/>
      <c r="ADZ166" s="10"/>
      <c r="AEA166" s="10"/>
      <c r="AEB166" s="10"/>
      <c r="AEC166" s="10"/>
      <c r="AED166" s="10"/>
    </row>
    <row r="167" spans="1:810" s="88" customFormat="1" x14ac:dyDescent="0.3">
      <c r="A167" s="49"/>
      <c r="B167" s="51">
        <v>3</v>
      </c>
      <c r="C167" s="78" t="s">
        <v>467</v>
      </c>
      <c r="D167" s="87" t="s">
        <v>386</v>
      </c>
      <c r="E167" s="79"/>
      <c r="F167" s="79"/>
      <c r="G167" s="79">
        <v>7</v>
      </c>
      <c r="H167" s="80"/>
      <c r="I167" s="79">
        <v>1</v>
      </c>
      <c r="J167" s="79" t="s">
        <v>32</v>
      </c>
      <c r="K167" s="79" t="s">
        <v>106</v>
      </c>
      <c r="L167" s="105">
        <v>119</v>
      </c>
      <c r="M167" s="82">
        <v>1980</v>
      </c>
      <c r="N167" s="99">
        <v>29342</v>
      </c>
      <c r="O167" s="80"/>
      <c r="P167" s="84"/>
      <c r="Q167" s="84"/>
      <c r="R167" s="85" t="s">
        <v>302</v>
      </c>
      <c r="S167" s="86"/>
      <c r="T167" s="115" t="s">
        <v>166</v>
      </c>
      <c r="U167" s="46" t="str">
        <f t="shared" si="2"/>
        <v>Sand</v>
      </c>
      <c r="V167" s="45"/>
      <c r="W167" s="45"/>
      <c r="X167" s="45"/>
      <c r="Y167" s="45"/>
      <c r="Z167" s="45"/>
      <c r="AA167" s="45"/>
      <c r="AB167" s="45"/>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c r="IZ167" s="10"/>
      <c r="JA167" s="10"/>
      <c r="JB167" s="10"/>
      <c r="JC167" s="10"/>
      <c r="JD167" s="10"/>
      <c r="JE167" s="10"/>
      <c r="JF167" s="10"/>
      <c r="JG167" s="10"/>
      <c r="JH167" s="10"/>
      <c r="JI167" s="10"/>
      <c r="JJ167" s="10"/>
      <c r="JK167" s="10"/>
      <c r="JL167" s="10"/>
      <c r="JM167" s="10"/>
      <c r="JN167" s="10"/>
      <c r="JO167" s="10"/>
      <c r="JP167" s="10"/>
      <c r="JQ167" s="10"/>
      <c r="JR167" s="10"/>
      <c r="JS167" s="10"/>
      <c r="JT167" s="10"/>
      <c r="JU167" s="10"/>
      <c r="JV167" s="10"/>
      <c r="JW167" s="10"/>
      <c r="JX167" s="10"/>
      <c r="JY167" s="10"/>
      <c r="JZ167" s="10"/>
      <c r="KA167" s="10"/>
      <c r="KB167" s="10"/>
      <c r="KC167" s="10"/>
      <c r="KD167" s="10"/>
      <c r="KE167" s="10"/>
      <c r="KF167" s="10"/>
      <c r="KG167" s="10"/>
      <c r="KH167" s="10"/>
      <c r="KI167" s="10"/>
      <c r="KJ167" s="10"/>
      <c r="KK167" s="10"/>
      <c r="KL167" s="10"/>
      <c r="KM167" s="10"/>
      <c r="KN167" s="10"/>
      <c r="KO167" s="10"/>
      <c r="KP167" s="10"/>
      <c r="KQ167" s="10"/>
      <c r="KR167" s="10"/>
      <c r="KS167" s="10"/>
      <c r="KT167" s="10"/>
      <c r="KU167" s="10"/>
      <c r="KV167" s="10"/>
      <c r="KW167" s="10"/>
      <c r="KX167" s="10"/>
      <c r="KY167" s="10"/>
      <c r="KZ167" s="10"/>
      <c r="LA167" s="10"/>
      <c r="LB167" s="10"/>
      <c r="LC167" s="10"/>
      <c r="LD167" s="10"/>
      <c r="LE167" s="10"/>
      <c r="LF167" s="10"/>
      <c r="LG167" s="10"/>
      <c r="LH167" s="10"/>
      <c r="LI167" s="10"/>
      <c r="LJ167" s="10"/>
      <c r="LK167" s="10"/>
      <c r="LL167" s="10"/>
      <c r="LM167" s="10"/>
      <c r="LN167" s="10"/>
      <c r="LO167" s="10"/>
      <c r="LP167" s="10"/>
      <c r="LQ167" s="10"/>
      <c r="LR167" s="10"/>
      <c r="LS167" s="10"/>
      <c r="LT167" s="10"/>
      <c r="LU167" s="10"/>
      <c r="LV167" s="10"/>
      <c r="LW167" s="10"/>
      <c r="LX167" s="10"/>
      <c r="LY167" s="10"/>
      <c r="LZ167" s="10"/>
      <c r="MA167" s="10"/>
      <c r="MB167" s="10"/>
      <c r="MC167" s="10"/>
      <c r="MD167" s="10"/>
      <c r="ME167" s="10"/>
      <c r="MF167" s="10"/>
      <c r="MG167" s="10"/>
      <c r="MH167" s="10"/>
      <c r="MI167" s="10"/>
      <c r="MJ167" s="10"/>
      <c r="MK167" s="10"/>
      <c r="ML167" s="10"/>
      <c r="MM167" s="10"/>
      <c r="MN167" s="10"/>
      <c r="MO167" s="10"/>
      <c r="MP167" s="10"/>
      <c r="MQ167" s="10"/>
      <c r="MR167" s="10"/>
      <c r="MS167" s="10"/>
      <c r="MT167" s="10"/>
      <c r="MU167" s="10"/>
      <c r="MV167" s="10"/>
      <c r="MW167" s="10"/>
      <c r="MX167" s="10"/>
      <c r="MY167" s="10"/>
      <c r="MZ167" s="10"/>
      <c r="NA167" s="10"/>
      <c r="NB167" s="10"/>
      <c r="NC167" s="10"/>
      <c r="ND167" s="10"/>
      <c r="NE167" s="10"/>
      <c r="NF167" s="10"/>
      <c r="NG167" s="10"/>
      <c r="NH167" s="10"/>
      <c r="NI167" s="10"/>
      <c r="NJ167" s="10"/>
      <c r="NK167" s="10"/>
      <c r="NL167" s="10"/>
      <c r="NM167" s="10"/>
      <c r="NN167" s="10"/>
      <c r="NO167" s="10"/>
      <c r="NP167" s="10"/>
      <c r="NQ167" s="10"/>
      <c r="NR167" s="10"/>
      <c r="NS167" s="10"/>
      <c r="NT167" s="10"/>
      <c r="NU167" s="10"/>
      <c r="NV167" s="10"/>
      <c r="NW167" s="10"/>
      <c r="NX167" s="10"/>
      <c r="NY167" s="10"/>
      <c r="NZ167" s="10"/>
      <c r="OA167" s="10"/>
      <c r="OB167" s="10"/>
      <c r="OC167" s="10"/>
      <c r="OD167" s="10"/>
      <c r="OE167" s="10"/>
      <c r="OF167" s="10"/>
      <c r="OG167" s="10"/>
      <c r="OH167" s="10"/>
      <c r="OI167" s="10"/>
      <c r="OJ167" s="10"/>
      <c r="OK167" s="10"/>
      <c r="OL167" s="10"/>
      <c r="OM167" s="10"/>
      <c r="ON167" s="10"/>
      <c r="OO167" s="10"/>
      <c r="OP167" s="10"/>
      <c r="OQ167" s="10"/>
      <c r="OR167" s="10"/>
      <c r="OS167" s="10"/>
      <c r="OT167" s="10"/>
      <c r="OU167" s="10"/>
      <c r="OV167" s="10"/>
      <c r="OW167" s="10"/>
      <c r="OX167" s="10"/>
      <c r="OY167" s="10"/>
      <c r="OZ167" s="10"/>
      <c r="PA167" s="10"/>
      <c r="PB167" s="10"/>
      <c r="PC167" s="10"/>
      <c r="PD167" s="10"/>
      <c r="PE167" s="10"/>
      <c r="PF167" s="10"/>
      <c r="PG167" s="10"/>
      <c r="PH167" s="10"/>
      <c r="PI167" s="10"/>
      <c r="PJ167" s="10"/>
      <c r="PK167" s="10"/>
      <c r="PL167" s="10"/>
      <c r="PM167" s="10"/>
      <c r="PN167" s="10"/>
      <c r="PO167" s="10"/>
      <c r="PP167" s="10"/>
      <c r="PQ167" s="10"/>
      <c r="PR167" s="10"/>
      <c r="PS167" s="10"/>
      <c r="PT167" s="10"/>
      <c r="PU167" s="10"/>
      <c r="PV167" s="10"/>
      <c r="PW167" s="10"/>
      <c r="PX167" s="10"/>
      <c r="PY167" s="10"/>
      <c r="PZ167" s="10"/>
      <c r="QA167" s="10"/>
      <c r="QB167" s="10"/>
      <c r="QC167" s="10"/>
      <c r="QD167" s="10"/>
      <c r="QE167" s="10"/>
      <c r="QF167" s="10"/>
      <c r="QG167" s="10"/>
      <c r="QH167" s="10"/>
      <c r="QI167" s="10"/>
      <c r="QJ167" s="10"/>
      <c r="QK167" s="10"/>
      <c r="QL167" s="10"/>
      <c r="QM167" s="10"/>
      <c r="QN167" s="10"/>
      <c r="QO167" s="10"/>
      <c r="QP167" s="10"/>
      <c r="QQ167" s="10"/>
      <c r="QR167" s="10"/>
      <c r="QS167" s="10"/>
      <c r="QT167" s="10"/>
      <c r="QU167" s="10"/>
      <c r="QV167" s="10"/>
      <c r="QW167" s="10"/>
      <c r="QX167" s="10"/>
      <c r="QY167" s="10"/>
      <c r="QZ167" s="10"/>
      <c r="RA167" s="10"/>
      <c r="RB167" s="10"/>
      <c r="RC167" s="10"/>
      <c r="RD167" s="10"/>
      <c r="RE167" s="10"/>
      <c r="RF167" s="10"/>
      <c r="RG167" s="10"/>
      <c r="RH167" s="10"/>
      <c r="RI167" s="10"/>
      <c r="RJ167" s="10"/>
      <c r="RK167" s="10"/>
      <c r="RL167" s="10"/>
      <c r="RM167" s="10"/>
      <c r="RN167" s="10"/>
      <c r="RO167" s="10"/>
      <c r="RP167" s="10"/>
      <c r="RQ167" s="10"/>
      <c r="RR167" s="10"/>
      <c r="RS167" s="10"/>
      <c r="RT167" s="10"/>
      <c r="RU167" s="10"/>
      <c r="RV167" s="10"/>
      <c r="RW167" s="10"/>
      <c r="RX167" s="10"/>
      <c r="RY167" s="10"/>
      <c r="RZ167" s="10"/>
      <c r="SA167" s="10"/>
      <c r="SB167" s="10"/>
      <c r="SC167" s="10"/>
      <c r="SD167" s="10"/>
      <c r="SE167" s="10"/>
      <c r="SF167" s="10"/>
      <c r="SG167" s="10"/>
      <c r="SH167" s="10"/>
      <c r="SI167" s="10"/>
      <c r="SJ167" s="10"/>
      <c r="SK167" s="10"/>
      <c r="SL167" s="10"/>
      <c r="SM167" s="10"/>
      <c r="SN167" s="10"/>
      <c r="SO167" s="10"/>
      <c r="SP167" s="10"/>
      <c r="SQ167" s="10"/>
      <c r="SR167" s="10"/>
      <c r="SS167" s="10"/>
      <c r="ST167" s="10"/>
      <c r="SU167" s="10"/>
      <c r="SV167" s="10"/>
      <c r="SW167" s="10"/>
      <c r="SX167" s="10"/>
      <c r="SY167" s="10"/>
      <c r="SZ167" s="10"/>
      <c r="TA167" s="10"/>
      <c r="TB167" s="10"/>
      <c r="TC167" s="10"/>
      <c r="TD167" s="10"/>
      <c r="TE167" s="10"/>
      <c r="TF167" s="10"/>
      <c r="TG167" s="10"/>
      <c r="TH167" s="10"/>
      <c r="TI167" s="10"/>
      <c r="TJ167" s="10"/>
      <c r="TK167" s="10"/>
      <c r="TL167" s="10"/>
      <c r="TM167" s="10"/>
      <c r="TN167" s="10"/>
      <c r="TO167" s="10"/>
      <c r="TP167" s="10"/>
      <c r="TQ167" s="10"/>
      <c r="TR167" s="10"/>
      <c r="TS167" s="10"/>
      <c r="TT167" s="10"/>
      <c r="TU167" s="10"/>
      <c r="TV167" s="10"/>
      <c r="TW167" s="10"/>
      <c r="TX167" s="10"/>
      <c r="TY167" s="10"/>
      <c r="TZ167" s="10"/>
      <c r="UA167" s="10"/>
      <c r="UB167" s="10"/>
      <c r="UC167" s="10"/>
      <c r="UD167" s="10"/>
      <c r="UE167" s="10"/>
      <c r="UF167" s="10"/>
      <c r="UG167" s="10"/>
      <c r="UH167" s="10"/>
      <c r="UI167" s="10"/>
      <c r="UJ167" s="10"/>
      <c r="UK167" s="10"/>
      <c r="UL167" s="10"/>
      <c r="UM167" s="10"/>
      <c r="UN167" s="10"/>
      <c r="UO167" s="10"/>
      <c r="UP167" s="10"/>
      <c r="UQ167" s="10"/>
      <c r="UR167" s="10"/>
      <c r="US167" s="10"/>
      <c r="UT167" s="10"/>
      <c r="UU167" s="10"/>
      <c r="UV167" s="10"/>
      <c r="UW167" s="10"/>
      <c r="UX167" s="10"/>
      <c r="UY167" s="10"/>
      <c r="UZ167" s="10"/>
      <c r="VA167" s="10"/>
      <c r="VB167" s="10"/>
      <c r="VC167" s="10"/>
      <c r="VD167" s="10"/>
      <c r="VE167" s="10"/>
      <c r="VF167" s="10"/>
      <c r="VG167" s="10"/>
      <c r="VH167" s="10"/>
      <c r="VI167" s="10"/>
      <c r="VJ167" s="10"/>
      <c r="VK167" s="10"/>
      <c r="VL167" s="10"/>
      <c r="VM167" s="10"/>
      <c r="VN167" s="10"/>
      <c r="VO167" s="10"/>
      <c r="VP167" s="10"/>
      <c r="VQ167" s="10"/>
      <c r="VR167" s="10"/>
      <c r="VS167" s="10"/>
      <c r="VT167" s="10"/>
      <c r="VU167" s="10"/>
      <c r="VV167" s="10"/>
      <c r="VW167" s="10"/>
      <c r="VX167" s="10"/>
      <c r="VY167" s="10"/>
      <c r="VZ167" s="10"/>
      <c r="WA167" s="10"/>
      <c r="WB167" s="10"/>
      <c r="WC167" s="10"/>
      <c r="WD167" s="10"/>
      <c r="WE167" s="10"/>
      <c r="WF167" s="10"/>
      <c r="WG167" s="10"/>
      <c r="WH167" s="10"/>
      <c r="WI167" s="10"/>
      <c r="WJ167" s="10"/>
      <c r="WK167" s="10"/>
      <c r="WL167" s="10"/>
      <c r="WM167" s="10"/>
      <c r="WN167" s="10"/>
      <c r="WO167" s="10"/>
      <c r="WP167" s="10"/>
      <c r="WQ167" s="10"/>
      <c r="WR167" s="10"/>
      <c r="WS167" s="10"/>
      <c r="WT167" s="10"/>
      <c r="WU167" s="10"/>
      <c r="WV167" s="10"/>
      <c r="WW167" s="10"/>
      <c r="WX167" s="10"/>
      <c r="WY167" s="10"/>
      <c r="WZ167" s="10"/>
      <c r="XA167" s="10"/>
      <c r="XB167" s="10"/>
      <c r="XC167" s="10"/>
      <c r="XD167" s="10"/>
      <c r="XE167" s="10"/>
      <c r="XF167" s="10"/>
      <c r="XG167" s="10"/>
      <c r="XH167" s="10"/>
      <c r="XI167" s="10"/>
      <c r="XJ167" s="10"/>
      <c r="XK167" s="10"/>
      <c r="XL167" s="10"/>
      <c r="XM167" s="10"/>
      <c r="XN167" s="10"/>
      <c r="XO167" s="10"/>
      <c r="XP167" s="10"/>
      <c r="XQ167" s="10"/>
      <c r="XR167" s="10"/>
      <c r="XS167" s="10"/>
      <c r="XT167" s="10"/>
      <c r="XU167" s="10"/>
      <c r="XV167" s="10"/>
      <c r="XW167" s="10"/>
      <c r="XX167" s="10"/>
      <c r="XY167" s="10"/>
      <c r="XZ167" s="10"/>
      <c r="YA167" s="10"/>
      <c r="YB167" s="10"/>
      <c r="YC167" s="10"/>
      <c r="YD167" s="10"/>
      <c r="YE167" s="10"/>
      <c r="YF167" s="10"/>
      <c r="YG167" s="10"/>
      <c r="YH167" s="10"/>
      <c r="YI167" s="10"/>
      <c r="YJ167" s="10"/>
      <c r="YK167" s="10"/>
      <c r="YL167" s="10"/>
      <c r="YM167" s="10"/>
      <c r="YN167" s="10"/>
      <c r="YO167" s="10"/>
      <c r="YP167" s="10"/>
      <c r="YQ167" s="10"/>
      <c r="YR167" s="10"/>
      <c r="YS167" s="10"/>
      <c r="YT167" s="10"/>
      <c r="YU167" s="10"/>
      <c r="YV167" s="10"/>
      <c r="YW167" s="10"/>
      <c r="YX167" s="10"/>
      <c r="YY167" s="10"/>
      <c r="YZ167" s="10"/>
      <c r="ZA167" s="10"/>
      <c r="ZB167" s="10"/>
      <c r="ZC167" s="10"/>
      <c r="ZD167" s="10"/>
      <c r="ZE167" s="10"/>
      <c r="ZF167" s="10"/>
      <c r="ZG167" s="10"/>
      <c r="ZH167" s="10"/>
      <c r="ZI167" s="10"/>
      <c r="ZJ167" s="10"/>
      <c r="ZK167" s="10"/>
      <c r="ZL167" s="10"/>
      <c r="ZM167" s="10"/>
      <c r="ZN167" s="10"/>
      <c r="ZO167" s="10"/>
      <c r="ZP167" s="10"/>
      <c r="ZQ167" s="10"/>
      <c r="ZR167" s="10"/>
      <c r="ZS167" s="10"/>
      <c r="ZT167" s="10"/>
      <c r="ZU167" s="10"/>
      <c r="ZV167" s="10"/>
      <c r="ZW167" s="10"/>
      <c r="ZX167" s="10"/>
      <c r="ZY167" s="10"/>
      <c r="ZZ167" s="10"/>
      <c r="AAA167" s="10"/>
      <c r="AAB167" s="10"/>
      <c r="AAC167" s="10"/>
      <c r="AAD167" s="10"/>
      <c r="AAE167" s="10"/>
      <c r="AAF167" s="10"/>
      <c r="AAG167" s="10"/>
      <c r="AAH167" s="10"/>
      <c r="AAI167" s="10"/>
      <c r="AAJ167" s="10"/>
      <c r="AAK167" s="10"/>
      <c r="AAL167" s="10"/>
      <c r="AAM167" s="10"/>
      <c r="AAN167" s="10"/>
      <c r="AAO167" s="10"/>
      <c r="AAP167" s="10"/>
      <c r="AAQ167" s="10"/>
      <c r="AAR167" s="10"/>
      <c r="AAS167" s="10"/>
      <c r="AAT167" s="10"/>
      <c r="AAU167" s="10"/>
      <c r="AAV167" s="10"/>
      <c r="AAW167" s="10"/>
      <c r="AAX167" s="10"/>
      <c r="AAY167" s="10"/>
      <c r="AAZ167" s="10"/>
      <c r="ABA167" s="10"/>
      <c r="ABB167" s="10"/>
      <c r="ABC167" s="10"/>
      <c r="ABD167" s="10"/>
      <c r="ABE167" s="10"/>
      <c r="ABF167" s="10"/>
      <c r="ABG167" s="10"/>
      <c r="ABH167" s="10"/>
      <c r="ABI167" s="10"/>
      <c r="ABJ167" s="10"/>
      <c r="ABK167" s="10"/>
      <c r="ABL167" s="10"/>
      <c r="ABM167" s="10"/>
      <c r="ABN167" s="10"/>
      <c r="ABO167" s="10"/>
      <c r="ABP167" s="10"/>
      <c r="ABQ167" s="10"/>
      <c r="ABR167" s="10"/>
      <c r="ABS167" s="10"/>
      <c r="ABT167" s="10"/>
      <c r="ABU167" s="10"/>
      <c r="ABV167" s="10"/>
      <c r="ABW167" s="10"/>
      <c r="ABX167" s="10"/>
      <c r="ABY167" s="10"/>
      <c r="ABZ167" s="10"/>
      <c r="ACA167" s="10"/>
      <c r="ACB167" s="10"/>
      <c r="ACC167" s="10"/>
      <c r="ACD167" s="10"/>
      <c r="ACE167" s="10"/>
      <c r="ACF167" s="10"/>
      <c r="ACG167" s="10"/>
      <c r="ACH167" s="10"/>
      <c r="ACI167" s="10"/>
      <c r="ACJ167" s="10"/>
      <c r="ACK167" s="10"/>
      <c r="ACL167" s="10"/>
      <c r="ACM167" s="10"/>
      <c r="ACN167" s="10"/>
      <c r="ACO167" s="10"/>
      <c r="ACP167" s="10"/>
      <c r="ACQ167" s="10"/>
      <c r="ACR167" s="10"/>
      <c r="ACS167" s="10"/>
      <c r="ACT167" s="10"/>
      <c r="ACU167" s="10"/>
      <c r="ACV167" s="10"/>
      <c r="ACW167" s="10"/>
      <c r="ACX167" s="10"/>
      <c r="ACY167" s="10"/>
      <c r="ACZ167" s="10"/>
      <c r="ADA167" s="10"/>
      <c r="ADB167" s="10"/>
      <c r="ADC167" s="10"/>
      <c r="ADD167" s="10"/>
      <c r="ADE167" s="10"/>
      <c r="ADF167" s="10"/>
      <c r="ADG167" s="10"/>
      <c r="ADH167" s="10"/>
      <c r="ADI167" s="10"/>
      <c r="ADJ167" s="10"/>
      <c r="ADK167" s="10"/>
      <c r="ADL167" s="10"/>
      <c r="ADM167" s="10"/>
      <c r="ADN167" s="10"/>
      <c r="ADO167" s="10"/>
      <c r="ADP167" s="10"/>
      <c r="ADQ167" s="10"/>
      <c r="ADR167" s="10"/>
      <c r="ADS167" s="10"/>
      <c r="ADT167" s="10"/>
      <c r="ADU167" s="10"/>
      <c r="ADV167" s="10"/>
      <c r="ADW167" s="10"/>
      <c r="ADX167" s="10"/>
      <c r="ADY167" s="10"/>
      <c r="ADZ167" s="10"/>
      <c r="AEA167" s="10"/>
      <c r="AEB167" s="10"/>
      <c r="AEC167" s="10"/>
      <c r="AED167" s="10"/>
    </row>
    <row r="168" spans="1:810" s="88" customFormat="1" x14ac:dyDescent="0.3">
      <c r="A168" s="49"/>
      <c r="B168" s="51">
        <v>3</v>
      </c>
      <c r="C168" s="78" t="s">
        <v>468</v>
      </c>
      <c r="D168" s="87" t="s">
        <v>73</v>
      </c>
      <c r="E168" s="79"/>
      <c r="F168" s="79"/>
      <c r="G168" s="79"/>
      <c r="H168" s="80"/>
      <c r="I168" s="79">
        <v>1</v>
      </c>
      <c r="J168" s="79" t="s">
        <v>42</v>
      </c>
      <c r="K168" s="79" t="s">
        <v>96</v>
      </c>
      <c r="L168" s="105"/>
      <c r="M168" s="82">
        <v>1980</v>
      </c>
      <c r="N168" s="99">
        <v>1980</v>
      </c>
      <c r="O168" s="80"/>
      <c r="P168" s="84"/>
      <c r="Q168" s="84"/>
      <c r="R168" s="85" t="s">
        <v>148</v>
      </c>
      <c r="S168" s="86" t="s">
        <v>214</v>
      </c>
      <c r="T168" s="45" t="s">
        <v>75</v>
      </c>
      <c r="U168" s="46" t="str">
        <f t="shared" si="2"/>
        <v>Cu</v>
      </c>
      <c r="V168" s="45">
        <v>12000</v>
      </c>
      <c r="W168" s="45">
        <v>1</v>
      </c>
      <c r="X168" s="45"/>
      <c r="Y168" s="45">
        <v>1</v>
      </c>
      <c r="Z168" s="45"/>
      <c r="AA168" s="45">
        <v>580</v>
      </c>
      <c r="AB168" s="45" t="s">
        <v>76</v>
      </c>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c r="NZ168" s="10"/>
      <c r="OA168" s="10"/>
      <c r="OB168" s="10"/>
      <c r="OC168" s="10"/>
      <c r="OD168" s="10"/>
      <c r="OE168" s="10"/>
      <c r="OF168" s="10"/>
      <c r="OG168" s="10"/>
      <c r="OH168" s="10"/>
      <c r="OI168" s="10"/>
      <c r="OJ168" s="10"/>
      <c r="OK168" s="10"/>
      <c r="OL168" s="10"/>
      <c r="OM168" s="10"/>
      <c r="ON168" s="10"/>
      <c r="OO168" s="10"/>
      <c r="OP168" s="10"/>
      <c r="OQ168" s="10"/>
      <c r="OR168" s="10"/>
      <c r="OS168" s="10"/>
      <c r="OT168" s="10"/>
      <c r="OU168" s="10"/>
      <c r="OV168" s="10"/>
      <c r="OW168" s="10"/>
      <c r="OX168" s="10"/>
      <c r="OY168" s="10"/>
      <c r="OZ168" s="10"/>
      <c r="PA168" s="10"/>
      <c r="PB168" s="10"/>
      <c r="PC168" s="10"/>
      <c r="PD168" s="10"/>
      <c r="PE168" s="10"/>
      <c r="PF168" s="10"/>
      <c r="PG168" s="10"/>
      <c r="PH168" s="10"/>
      <c r="PI168" s="10"/>
      <c r="PJ168" s="10"/>
      <c r="PK168" s="10"/>
      <c r="PL168" s="10"/>
      <c r="PM168" s="10"/>
      <c r="PN168" s="10"/>
      <c r="PO168" s="10"/>
      <c r="PP168" s="10"/>
      <c r="PQ168" s="10"/>
      <c r="PR168" s="10"/>
      <c r="PS168" s="10"/>
      <c r="PT168" s="10"/>
      <c r="PU168" s="10"/>
      <c r="PV168" s="10"/>
      <c r="PW168" s="10"/>
      <c r="PX168" s="10"/>
      <c r="PY168" s="10"/>
      <c r="PZ168" s="10"/>
      <c r="QA168" s="10"/>
      <c r="QB168" s="10"/>
      <c r="QC168" s="10"/>
      <c r="QD168" s="10"/>
      <c r="QE168" s="10"/>
      <c r="QF168" s="10"/>
      <c r="QG168" s="10"/>
      <c r="QH168" s="10"/>
      <c r="QI168" s="10"/>
      <c r="QJ168" s="10"/>
      <c r="QK168" s="10"/>
      <c r="QL168" s="10"/>
      <c r="QM168" s="10"/>
      <c r="QN168" s="10"/>
      <c r="QO168" s="10"/>
      <c r="QP168" s="10"/>
      <c r="QQ168" s="10"/>
      <c r="QR168" s="10"/>
      <c r="QS168" s="10"/>
      <c r="QT168" s="10"/>
      <c r="QU168" s="10"/>
      <c r="QV168" s="10"/>
      <c r="QW168" s="10"/>
      <c r="QX168" s="10"/>
      <c r="QY168" s="10"/>
      <c r="QZ168" s="10"/>
      <c r="RA168" s="10"/>
      <c r="RB168" s="10"/>
      <c r="RC168" s="10"/>
      <c r="RD168" s="10"/>
      <c r="RE168" s="10"/>
      <c r="RF168" s="10"/>
      <c r="RG168" s="10"/>
      <c r="RH168" s="10"/>
      <c r="RI168" s="10"/>
      <c r="RJ168" s="10"/>
      <c r="RK168" s="10"/>
      <c r="RL168" s="10"/>
      <c r="RM168" s="10"/>
      <c r="RN168" s="10"/>
      <c r="RO168" s="10"/>
      <c r="RP168" s="10"/>
      <c r="RQ168" s="10"/>
      <c r="RR168" s="10"/>
      <c r="RS168" s="10"/>
      <c r="RT168" s="10"/>
      <c r="RU168" s="10"/>
      <c r="RV168" s="10"/>
      <c r="RW168" s="10"/>
      <c r="RX168" s="10"/>
      <c r="RY168" s="10"/>
      <c r="RZ168" s="10"/>
      <c r="SA168" s="10"/>
      <c r="SB168" s="10"/>
      <c r="SC168" s="10"/>
      <c r="SD168" s="10"/>
      <c r="SE168" s="10"/>
      <c r="SF168" s="10"/>
      <c r="SG168" s="10"/>
      <c r="SH168" s="10"/>
      <c r="SI168" s="10"/>
      <c r="SJ168" s="10"/>
      <c r="SK168" s="10"/>
      <c r="SL168" s="10"/>
      <c r="SM168" s="10"/>
      <c r="SN168" s="10"/>
      <c r="SO168" s="10"/>
      <c r="SP168" s="10"/>
      <c r="SQ168" s="10"/>
      <c r="SR168" s="10"/>
      <c r="SS168" s="10"/>
      <c r="ST168" s="10"/>
      <c r="SU168" s="10"/>
      <c r="SV168" s="10"/>
      <c r="SW168" s="10"/>
      <c r="SX168" s="10"/>
      <c r="SY168" s="10"/>
      <c r="SZ168" s="10"/>
      <c r="TA168" s="10"/>
      <c r="TB168" s="10"/>
      <c r="TC168" s="10"/>
      <c r="TD168" s="10"/>
      <c r="TE168" s="10"/>
      <c r="TF168" s="10"/>
      <c r="TG168" s="10"/>
      <c r="TH168" s="10"/>
      <c r="TI168" s="10"/>
      <c r="TJ168" s="10"/>
      <c r="TK168" s="10"/>
      <c r="TL168" s="10"/>
      <c r="TM168" s="10"/>
      <c r="TN168" s="10"/>
      <c r="TO168" s="10"/>
      <c r="TP168" s="10"/>
      <c r="TQ168" s="10"/>
      <c r="TR168" s="10"/>
      <c r="TS168" s="10"/>
      <c r="TT168" s="10"/>
      <c r="TU168" s="10"/>
      <c r="TV168" s="10"/>
      <c r="TW168" s="10"/>
      <c r="TX168" s="10"/>
      <c r="TY168" s="10"/>
      <c r="TZ168" s="10"/>
      <c r="UA168" s="10"/>
      <c r="UB168" s="10"/>
      <c r="UC168" s="10"/>
      <c r="UD168" s="10"/>
      <c r="UE168" s="10"/>
      <c r="UF168" s="10"/>
      <c r="UG168" s="10"/>
      <c r="UH168" s="10"/>
      <c r="UI168" s="10"/>
      <c r="UJ168" s="10"/>
      <c r="UK168" s="10"/>
      <c r="UL168" s="10"/>
      <c r="UM168" s="10"/>
      <c r="UN168" s="10"/>
      <c r="UO168" s="10"/>
      <c r="UP168" s="10"/>
      <c r="UQ168" s="10"/>
      <c r="UR168" s="10"/>
      <c r="US168" s="10"/>
      <c r="UT168" s="10"/>
      <c r="UU168" s="10"/>
      <c r="UV168" s="10"/>
      <c r="UW168" s="10"/>
      <c r="UX168" s="10"/>
      <c r="UY168" s="10"/>
      <c r="UZ168" s="10"/>
      <c r="VA168" s="10"/>
      <c r="VB168" s="10"/>
      <c r="VC168" s="10"/>
      <c r="VD168" s="10"/>
      <c r="VE168" s="10"/>
      <c r="VF168" s="10"/>
      <c r="VG168" s="10"/>
      <c r="VH168" s="10"/>
      <c r="VI168" s="10"/>
      <c r="VJ168" s="10"/>
      <c r="VK168" s="10"/>
      <c r="VL168" s="10"/>
      <c r="VM168" s="10"/>
      <c r="VN168" s="10"/>
      <c r="VO168" s="10"/>
      <c r="VP168" s="10"/>
      <c r="VQ168" s="10"/>
      <c r="VR168" s="10"/>
      <c r="VS168" s="10"/>
      <c r="VT168" s="10"/>
      <c r="VU168" s="10"/>
      <c r="VV168" s="10"/>
      <c r="VW168" s="10"/>
      <c r="VX168" s="10"/>
      <c r="VY168" s="10"/>
      <c r="VZ168" s="10"/>
      <c r="WA168" s="10"/>
      <c r="WB168" s="10"/>
      <c r="WC168" s="10"/>
      <c r="WD168" s="10"/>
      <c r="WE168" s="10"/>
      <c r="WF168" s="10"/>
      <c r="WG168" s="10"/>
      <c r="WH168" s="10"/>
      <c r="WI168" s="10"/>
      <c r="WJ168" s="10"/>
      <c r="WK168" s="10"/>
      <c r="WL168" s="10"/>
      <c r="WM168" s="10"/>
      <c r="WN168" s="10"/>
      <c r="WO168" s="10"/>
      <c r="WP168" s="10"/>
      <c r="WQ168" s="10"/>
      <c r="WR168" s="10"/>
      <c r="WS168" s="10"/>
      <c r="WT168" s="10"/>
      <c r="WU168" s="10"/>
      <c r="WV168" s="10"/>
      <c r="WW168" s="10"/>
      <c r="WX168" s="10"/>
      <c r="WY168" s="10"/>
      <c r="WZ168" s="10"/>
      <c r="XA168" s="10"/>
      <c r="XB168" s="10"/>
      <c r="XC168" s="10"/>
      <c r="XD168" s="10"/>
      <c r="XE168" s="10"/>
      <c r="XF168" s="10"/>
      <c r="XG168" s="10"/>
      <c r="XH168" s="10"/>
      <c r="XI168" s="10"/>
      <c r="XJ168" s="10"/>
      <c r="XK168" s="10"/>
      <c r="XL168" s="10"/>
      <c r="XM168" s="10"/>
      <c r="XN168" s="10"/>
      <c r="XO168" s="10"/>
      <c r="XP168" s="10"/>
      <c r="XQ168" s="10"/>
      <c r="XR168" s="10"/>
      <c r="XS168" s="10"/>
      <c r="XT168" s="10"/>
      <c r="XU168" s="10"/>
      <c r="XV168" s="10"/>
      <c r="XW168" s="10"/>
      <c r="XX168" s="10"/>
      <c r="XY168" s="10"/>
      <c r="XZ168" s="10"/>
      <c r="YA168" s="10"/>
      <c r="YB168" s="10"/>
      <c r="YC168" s="10"/>
      <c r="YD168" s="10"/>
      <c r="YE168" s="10"/>
      <c r="YF168" s="10"/>
      <c r="YG168" s="10"/>
      <c r="YH168" s="10"/>
      <c r="YI168" s="10"/>
      <c r="YJ168" s="10"/>
      <c r="YK168" s="10"/>
      <c r="YL168" s="10"/>
      <c r="YM168" s="10"/>
      <c r="YN168" s="10"/>
      <c r="YO168" s="10"/>
      <c r="YP168" s="10"/>
      <c r="YQ168" s="10"/>
      <c r="YR168" s="10"/>
      <c r="YS168" s="10"/>
      <c r="YT168" s="10"/>
      <c r="YU168" s="10"/>
      <c r="YV168" s="10"/>
      <c r="YW168" s="10"/>
      <c r="YX168" s="10"/>
      <c r="YY168" s="10"/>
      <c r="YZ168" s="10"/>
      <c r="ZA168" s="10"/>
      <c r="ZB168" s="10"/>
      <c r="ZC168" s="10"/>
      <c r="ZD168" s="10"/>
      <c r="ZE168" s="10"/>
      <c r="ZF168" s="10"/>
      <c r="ZG168" s="10"/>
      <c r="ZH168" s="10"/>
      <c r="ZI168" s="10"/>
      <c r="ZJ168" s="10"/>
      <c r="ZK168" s="10"/>
      <c r="ZL168" s="10"/>
      <c r="ZM168" s="10"/>
      <c r="ZN168" s="10"/>
      <c r="ZO168" s="10"/>
      <c r="ZP168" s="10"/>
      <c r="ZQ168" s="10"/>
      <c r="ZR168" s="10"/>
      <c r="ZS168" s="10"/>
      <c r="ZT168" s="10"/>
      <c r="ZU168" s="10"/>
      <c r="ZV168" s="10"/>
      <c r="ZW168" s="10"/>
      <c r="ZX168" s="10"/>
      <c r="ZY168" s="10"/>
      <c r="ZZ168" s="10"/>
      <c r="AAA168" s="10"/>
      <c r="AAB168" s="10"/>
      <c r="AAC168" s="10"/>
      <c r="AAD168" s="10"/>
      <c r="AAE168" s="10"/>
      <c r="AAF168" s="10"/>
      <c r="AAG168" s="10"/>
      <c r="AAH168" s="10"/>
      <c r="AAI168" s="10"/>
      <c r="AAJ168" s="10"/>
      <c r="AAK168" s="10"/>
      <c r="AAL168" s="10"/>
      <c r="AAM168" s="10"/>
      <c r="AAN168" s="10"/>
      <c r="AAO168" s="10"/>
      <c r="AAP168" s="10"/>
      <c r="AAQ168" s="10"/>
      <c r="AAR168" s="10"/>
      <c r="AAS168" s="10"/>
      <c r="AAT168" s="10"/>
      <c r="AAU168" s="10"/>
      <c r="AAV168" s="10"/>
      <c r="AAW168" s="10"/>
      <c r="AAX168" s="10"/>
      <c r="AAY168" s="10"/>
      <c r="AAZ168" s="10"/>
      <c r="ABA168" s="10"/>
      <c r="ABB168" s="10"/>
      <c r="ABC168" s="10"/>
      <c r="ABD168" s="10"/>
      <c r="ABE168" s="10"/>
      <c r="ABF168" s="10"/>
      <c r="ABG168" s="10"/>
      <c r="ABH168" s="10"/>
      <c r="ABI168" s="10"/>
      <c r="ABJ168" s="10"/>
      <c r="ABK168" s="10"/>
      <c r="ABL168" s="10"/>
      <c r="ABM168" s="10"/>
      <c r="ABN168" s="10"/>
      <c r="ABO168" s="10"/>
      <c r="ABP168" s="10"/>
      <c r="ABQ168" s="10"/>
      <c r="ABR168" s="10"/>
      <c r="ABS168" s="10"/>
      <c r="ABT168" s="10"/>
      <c r="ABU168" s="10"/>
      <c r="ABV168" s="10"/>
      <c r="ABW168" s="10"/>
      <c r="ABX168" s="10"/>
      <c r="ABY168" s="10"/>
      <c r="ABZ168" s="10"/>
      <c r="ACA168" s="10"/>
      <c r="ACB168" s="10"/>
      <c r="ACC168" s="10"/>
      <c r="ACD168" s="10"/>
      <c r="ACE168" s="10"/>
      <c r="ACF168" s="10"/>
      <c r="ACG168" s="10"/>
      <c r="ACH168" s="10"/>
      <c r="ACI168" s="10"/>
      <c r="ACJ168" s="10"/>
      <c r="ACK168" s="10"/>
      <c r="ACL168" s="10"/>
      <c r="ACM168" s="10"/>
      <c r="ACN168" s="10"/>
      <c r="ACO168" s="10"/>
      <c r="ACP168" s="10"/>
      <c r="ACQ168" s="10"/>
      <c r="ACR168" s="10"/>
      <c r="ACS168" s="10"/>
      <c r="ACT168" s="10"/>
      <c r="ACU168" s="10"/>
      <c r="ACV168" s="10"/>
      <c r="ACW168" s="10"/>
      <c r="ACX168" s="10"/>
      <c r="ACY168" s="10"/>
      <c r="ACZ168" s="10"/>
      <c r="ADA168" s="10"/>
      <c r="ADB168" s="10"/>
      <c r="ADC168" s="10"/>
      <c r="ADD168" s="10"/>
      <c r="ADE168" s="10"/>
      <c r="ADF168" s="10"/>
      <c r="ADG168" s="10"/>
      <c r="ADH168" s="10"/>
      <c r="ADI168" s="10"/>
      <c r="ADJ168" s="10"/>
      <c r="ADK168" s="10"/>
      <c r="ADL168" s="10"/>
      <c r="ADM168" s="10"/>
      <c r="ADN168" s="10"/>
      <c r="ADO168" s="10"/>
      <c r="ADP168" s="10"/>
      <c r="ADQ168" s="10"/>
      <c r="ADR168" s="10"/>
      <c r="ADS168" s="10"/>
      <c r="ADT168" s="10"/>
      <c r="ADU168" s="10"/>
      <c r="ADV168" s="10"/>
      <c r="ADW168" s="10"/>
      <c r="ADX168" s="10"/>
      <c r="ADY168" s="10"/>
      <c r="ADZ168" s="10"/>
      <c r="AEA168" s="10"/>
      <c r="AEB168" s="10"/>
      <c r="AEC168" s="10"/>
      <c r="AED168" s="10"/>
    </row>
    <row r="169" spans="1:810" s="88" customFormat="1" x14ac:dyDescent="0.3">
      <c r="A169" s="49"/>
      <c r="B169" s="51">
        <v>3</v>
      </c>
      <c r="C169" s="78" t="s">
        <v>469</v>
      </c>
      <c r="D169" s="87" t="s">
        <v>73</v>
      </c>
      <c r="E169" s="79"/>
      <c r="F169" s="79"/>
      <c r="G169" s="79"/>
      <c r="H169" s="80"/>
      <c r="I169" s="79">
        <v>1</v>
      </c>
      <c r="J169" s="79" t="s">
        <v>42</v>
      </c>
      <c r="K169" s="79" t="s">
        <v>96</v>
      </c>
      <c r="L169" s="105"/>
      <c r="M169" s="82">
        <v>1980</v>
      </c>
      <c r="N169" s="99">
        <v>1980</v>
      </c>
      <c r="O169" s="80"/>
      <c r="P169" s="84"/>
      <c r="Q169" s="84"/>
      <c r="R169" s="85" t="s">
        <v>148</v>
      </c>
      <c r="S169" s="86" t="s">
        <v>214</v>
      </c>
      <c r="T169" s="45" t="s">
        <v>75</v>
      </c>
      <c r="U169" s="46" t="str">
        <f t="shared" si="2"/>
        <v>Cu</v>
      </c>
      <c r="V169" s="45">
        <v>12000</v>
      </c>
      <c r="W169" s="45">
        <v>1</v>
      </c>
      <c r="X169" s="45"/>
      <c r="Y169" s="45">
        <v>1</v>
      </c>
      <c r="Z169" s="45"/>
      <c r="AA169" s="45">
        <v>580</v>
      </c>
      <c r="AB169" s="45" t="s">
        <v>76</v>
      </c>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c r="JI169" s="10"/>
      <c r="JJ169" s="10"/>
      <c r="JK169" s="10"/>
      <c r="JL169" s="10"/>
      <c r="JM169" s="10"/>
      <c r="JN169" s="10"/>
      <c r="JO169" s="10"/>
      <c r="JP169" s="10"/>
      <c r="JQ169" s="10"/>
      <c r="JR169" s="10"/>
      <c r="JS169" s="10"/>
      <c r="JT169" s="10"/>
      <c r="JU169" s="10"/>
      <c r="JV169" s="10"/>
      <c r="JW169" s="10"/>
      <c r="JX169" s="10"/>
      <c r="JY169" s="10"/>
      <c r="JZ169" s="10"/>
      <c r="KA169" s="10"/>
      <c r="KB169" s="10"/>
      <c r="KC169" s="10"/>
      <c r="KD169" s="10"/>
      <c r="KE169" s="10"/>
      <c r="KF169" s="10"/>
      <c r="KG169" s="10"/>
      <c r="KH169" s="10"/>
      <c r="KI169" s="10"/>
      <c r="KJ169" s="10"/>
      <c r="KK169" s="10"/>
      <c r="KL169" s="10"/>
      <c r="KM169" s="10"/>
      <c r="KN169" s="10"/>
      <c r="KO169" s="10"/>
      <c r="KP169" s="10"/>
      <c r="KQ169" s="10"/>
      <c r="KR169" s="10"/>
      <c r="KS169" s="10"/>
      <c r="KT169" s="10"/>
      <c r="KU169" s="10"/>
      <c r="KV169" s="10"/>
      <c r="KW169" s="10"/>
      <c r="KX169" s="10"/>
      <c r="KY169" s="10"/>
      <c r="KZ169" s="10"/>
      <c r="LA169" s="10"/>
      <c r="LB169" s="10"/>
      <c r="LC169" s="10"/>
      <c r="LD169" s="10"/>
      <c r="LE169" s="10"/>
      <c r="LF169" s="10"/>
      <c r="LG169" s="10"/>
      <c r="LH169" s="10"/>
      <c r="LI169" s="10"/>
      <c r="LJ169" s="10"/>
      <c r="LK169" s="10"/>
      <c r="LL169" s="10"/>
      <c r="LM169" s="10"/>
      <c r="LN169" s="10"/>
      <c r="LO169" s="10"/>
      <c r="LP169" s="10"/>
      <c r="LQ169" s="10"/>
      <c r="LR169" s="10"/>
      <c r="LS169" s="10"/>
      <c r="LT169" s="10"/>
      <c r="LU169" s="10"/>
      <c r="LV169" s="10"/>
      <c r="LW169" s="10"/>
      <c r="LX169" s="10"/>
      <c r="LY169" s="10"/>
      <c r="LZ169" s="10"/>
      <c r="MA169" s="10"/>
      <c r="MB169" s="10"/>
      <c r="MC169" s="10"/>
      <c r="MD169" s="10"/>
      <c r="ME169" s="10"/>
      <c r="MF169" s="10"/>
      <c r="MG169" s="10"/>
      <c r="MH169" s="10"/>
      <c r="MI169" s="10"/>
      <c r="MJ169" s="10"/>
      <c r="MK169" s="10"/>
      <c r="ML169" s="10"/>
      <c r="MM169" s="10"/>
      <c r="MN169" s="10"/>
      <c r="MO169" s="10"/>
      <c r="MP169" s="10"/>
      <c r="MQ169" s="10"/>
      <c r="MR169" s="10"/>
      <c r="MS169" s="10"/>
      <c r="MT169" s="10"/>
      <c r="MU169" s="10"/>
      <c r="MV169" s="10"/>
      <c r="MW169" s="10"/>
      <c r="MX169" s="10"/>
      <c r="MY169" s="10"/>
      <c r="MZ169" s="10"/>
      <c r="NA169" s="10"/>
      <c r="NB169" s="10"/>
      <c r="NC169" s="10"/>
      <c r="ND169" s="10"/>
      <c r="NE169" s="10"/>
      <c r="NF169" s="10"/>
      <c r="NG169" s="10"/>
      <c r="NH169" s="10"/>
      <c r="NI169" s="10"/>
      <c r="NJ169" s="10"/>
      <c r="NK169" s="10"/>
      <c r="NL169" s="10"/>
      <c r="NM169" s="10"/>
      <c r="NN169" s="10"/>
      <c r="NO169" s="10"/>
      <c r="NP169" s="10"/>
      <c r="NQ169" s="10"/>
      <c r="NR169" s="10"/>
      <c r="NS169" s="10"/>
      <c r="NT169" s="10"/>
      <c r="NU169" s="10"/>
      <c r="NV169" s="10"/>
      <c r="NW169" s="10"/>
      <c r="NX169" s="10"/>
      <c r="NY169" s="10"/>
      <c r="NZ169" s="10"/>
      <c r="OA169" s="10"/>
      <c r="OB169" s="10"/>
      <c r="OC169" s="10"/>
      <c r="OD169" s="10"/>
      <c r="OE169" s="10"/>
      <c r="OF169" s="10"/>
      <c r="OG169" s="10"/>
      <c r="OH169" s="10"/>
      <c r="OI169" s="10"/>
      <c r="OJ169" s="10"/>
      <c r="OK169" s="10"/>
      <c r="OL169" s="10"/>
      <c r="OM169" s="10"/>
      <c r="ON169" s="10"/>
      <c r="OO169" s="10"/>
      <c r="OP169" s="10"/>
      <c r="OQ169" s="10"/>
      <c r="OR169" s="10"/>
      <c r="OS169" s="10"/>
      <c r="OT169" s="10"/>
      <c r="OU169" s="10"/>
      <c r="OV169" s="10"/>
      <c r="OW169" s="10"/>
      <c r="OX169" s="10"/>
      <c r="OY169" s="10"/>
      <c r="OZ169" s="10"/>
      <c r="PA169" s="10"/>
      <c r="PB169" s="10"/>
      <c r="PC169" s="10"/>
      <c r="PD169" s="10"/>
      <c r="PE169" s="10"/>
      <c r="PF169" s="10"/>
      <c r="PG169" s="10"/>
      <c r="PH169" s="10"/>
      <c r="PI169" s="10"/>
      <c r="PJ169" s="10"/>
      <c r="PK169" s="10"/>
      <c r="PL169" s="10"/>
      <c r="PM169" s="10"/>
      <c r="PN169" s="10"/>
      <c r="PO169" s="10"/>
      <c r="PP169" s="10"/>
      <c r="PQ169" s="10"/>
      <c r="PR169" s="10"/>
      <c r="PS169" s="10"/>
      <c r="PT169" s="10"/>
      <c r="PU169" s="10"/>
      <c r="PV169" s="10"/>
      <c r="PW169" s="10"/>
      <c r="PX169" s="10"/>
      <c r="PY169" s="10"/>
      <c r="PZ169" s="10"/>
      <c r="QA169" s="10"/>
      <c r="QB169" s="10"/>
      <c r="QC169" s="10"/>
      <c r="QD169" s="10"/>
      <c r="QE169" s="10"/>
      <c r="QF169" s="10"/>
      <c r="QG169" s="10"/>
      <c r="QH169" s="10"/>
      <c r="QI169" s="10"/>
      <c r="QJ169" s="10"/>
      <c r="QK169" s="10"/>
      <c r="QL169" s="10"/>
      <c r="QM169" s="10"/>
      <c r="QN169" s="10"/>
      <c r="QO169" s="10"/>
      <c r="QP169" s="10"/>
      <c r="QQ169" s="10"/>
      <c r="QR169" s="10"/>
      <c r="QS169" s="10"/>
      <c r="QT169" s="10"/>
      <c r="QU169" s="10"/>
      <c r="QV169" s="10"/>
      <c r="QW169" s="10"/>
      <c r="QX169" s="10"/>
      <c r="QY169" s="10"/>
      <c r="QZ169" s="10"/>
      <c r="RA169" s="10"/>
      <c r="RB169" s="10"/>
      <c r="RC169" s="10"/>
      <c r="RD169" s="10"/>
      <c r="RE169" s="10"/>
      <c r="RF169" s="10"/>
      <c r="RG169" s="10"/>
      <c r="RH169" s="10"/>
      <c r="RI169" s="10"/>
      <c r="RJ169" s="10"/>
      <c r="RK169" s="10"/>
      <c r="RL169" s="10"/>
      <c r="RM169" s="10"/>
      <c r="RN169" s="10"/>
      <c r="RO169" s="10"/>
      <c r="RP169" s="10"/>
      <c r="RQ169" s="10"/>
      <c r="RR169" s="10"/>
      <c r="RS169" s="10"/>
      <c r="RT169" s="10"/>
      <c r="RU169" s="10"/>
      <c r="RV169" s="10"/>
      <c r="RW169" s="10"/>
      <c r="RX169" s="10"/>
      <c r="RY169" s="10"/>
      <c r="RZ169" s="10"/>
      <c r="SA169" s="10"/>
      <c r="SB169" s="10"/>
      <c r="SC169" s="10"/>
      <c r="SD169" s="10"/>
      <c r="SE169" s="10"/>
      <c r="SF169" s="10"/>
      <c r="SG169" s="10"/>
      <c r="SH169" s="10"/>
      <c r="SI169" s="10"/>
      <c r="SJ169" s="10"/>
      <c r="SK169" s="10"/>
      <c r="SL169" s="10"/>
      <c r="SM169" s="10"/>
      <c r="SN169" s="10"/>
      <c r="SO169" s="10"/>
      <c r="SP169" s="10"/>
      <c r="SQ169" s="10"/>
      <c r="SR169" s="10"/>
      <c r="SS169" s="10"/>
      <c r="ST169" s="10"/>
      <c r="SU169" s="10"/>
      <c r="SV169" s="10"/>
      <c r="SW169" s="10"/>
      <c r="SX169" s="10"/>
      <c r="SY169" s="10"/>
      <c r="SZ169" s="10"/>
      <c r="TA169" s="10"/>
      <c r="TB169" s="10"/>
      <c r="TC169" s="10"/>
      <c r="TD169" s="10"/>
      <c r="TE169" s="10"/>
      <c r="TF169" s="10"/>
      <c r="TG169" s="10"/>
      <c r="TH169" s="10"/>
      <c r="TI169" s="10"/>
      <c r="TJ169" s="10"/>
      <c r="TK169" s="10"/>
      <c r="TL169" s="10"/>
      <c r="TM169" s="10"/>
      <c r="TN169" s="10"/>
      <c r="TO169" s="10"/>
      <c r="TP169" s="10"/>
      <c r="TQ169" s="10"/>
      <c r="TR169" s="10"/>
      <c r="TS169" s="10"/>
      <c r="TT169" s="10"/>
      <c r="TU169" s="10"/>
      <c r="TV169" s="10"/>
      <c r="TW169" s="10"/>
      <c r="TX169" s="10"/>
      <c r="TY169" s="10"/>
      <c r="TZ169" s="10"/>
      <c r="UA169" s="10"/>
      <c r="UB169" s="10"/>
      <c r="UC169" s="10"/>
      <c r="UD169" s="10"/>
      <c r="UE169" s="10"/>
      <c r="UF169" s="10"/>
      <c r="UG169" s="10"/>
      <c r="UH169" s="10"/>
      <c r="UI169" s="10"/>
      <c r="UJ169" s="10"/>
      <c r="UK169" s="10"/>
      <c r="UL169" s="10"/>
      <c r="UM169" s="10"/>
      <c r="UN169" s="10"/>
      <c r="UO169" s="10"/>
      <c r="UP169" s="10"/>
      <c r="UQ169" s="10"/>
      <c r="UR169" s="10"/>
      <c r="US169" s="10"/>
      <c r="UT169" s="10"/>
      <c r="UU169" s="10"/>
      <c r="UV169" s="10"/>
      <c r="UW169" s="10"/>
      <c r="UX169" s="10"/>
      <c r="UY169" s="10"/>
      <c r="UZ169" s="10"/>
      <c r="VA169" s="10"/>
      <c r="VB169" s="10"/>
      <c r="VC169" s="10"/>
      <c r="VD169" s="10"/>
      <c r="VE169" s="10"/>
      <c r="VF169" s="10"/>
      <c r="VG169" s="10"/>
      <c r="VH169" s="10"/>
      <c r="VI169" s="10"/>
      <c r="VJ169" s="10"/>
      <c r="VK169" s="10"/>
      <c r="VL169" s="10"/>
      <c r="VM169" s="10"/>
      <c r="VN169" s="10"/>
      <c r="VO169" s="10"/>
      <c r="VP169" s="10"/>
      <c r="VQ169" s="10"/>
      <c r="VR169" s="10"/>
      <c r="VS169" s="10"/>
      <c r="VT169" s="10"/>
      <c r="VU169" s="10"/>
      <c r="VV169" s="10"/>
      <c r="VW169" s="10"/>
      <c r="VX169" s="10"/>
      <c r="VY169" s="10"/>
      <c r="VZ169" s="10"/>
      <c r="WA169" s="10"/>
      <c r="WB169" s="10"/>
      <c r="WC169" s="10"/>
      <c r="WD169" s="10"/>
      <c r="WE169" s="10"/>
      <c r="WF169" s="10"/>
      <c r="WG169" s="10"/>
      <c r="WH169" s="10"/>
      <c r="WI169" s="10"/>
      <c r="WJ169" s="10"/>
      <c r="WK169" s="10"/>
      <c r="WL169" s="10"/>
      <c r="WM169" s="10"/>
      <c r="WN169" s="10"/>
      <c r="WO169" s="10"/>
      <c r="WP169" s="10"/>
      <c r="WQ169" s="10"/>
      <c r="WR169" s="10"/>
      <c r="WS169" s="10"/>
      <c r="WT169" s="10"/>
      <c r="WU169" s="10"/>
      <c r="WV169" s="10"/>
      <c r="WW169" s="10"/>
      <c r="WX169" s="10"/>
      <c r="WY169" s="10"/>
      <c r="WZ169" s="10"/>
      <c r="XA169" s="10"/>
      <c r="XB169" s="10"/>
      <c r="XC169" s="10"/>
      <c r="XD169" s="10"/>
      <c r="XE169" s="10"/>
      <c r="XF169" s="10"/>
      <c r="XG169" s="10"/>
      <c r="XH169" s="10"/>
      <c r="XI169" s="10"/>
      <c r="XJ169" s="10"/>
      <c r="XK169" s="10"/>
      <c r="XL169" s="10"/>
      <c r="XM169" s="10"/>
      <c r="XN169" s="10"/>
      <c r="XO169" s="10"/>
      <c r="XP169" s="10"/>
      <c r="XQ169" s="10"/>
      <c r="XR169" s="10"/>
      <c r="XS169" s="10"/>
      <c r="XT169" s="10"/>
      <c r="XU169" s="10"/>
      <c r="XV169" s="10"/>
      <c r="XW169" s="10"/>
      <c r="XX169" s="10"/>
      <c r="XY169" s="10"/>
      <c r="XZ169" s="10"/>
      <c r="YA169" s="10"/>
      <c r="YB169" s="10"/>
      <c r="YC169" s="10"/>
      <c r="YD169" s="10"/>
      <c r="YE169" s="10"/>
      <c r="YF169" s="10"/>
      <c r="YG169" s="10"/>
      <c r="YH169" s="10"/>
      <c r="YI169" s="10"/>
      <c r="YJ169" s="10"/>
      <c r="YK169" s="10"/>
      <c r="YL169" s="10"/>
      <c r="YM169" s="10"/>
      <c r="YN169" s="10"/>
      <c r="YO169" s="10"/>
      <c r="YP169" s="10"/>
      <c r="YQ169" s="10"/>
      <c r="YR169" s="10"/>
      <c r="YS169" s="10"/>
      <c r="YT169" s="10"/>
      <c r="YU169" s="10"/>
      <c r="YV169" s="10"/>
      <c r="YW169" s="10"/>
      <c r="YX169" s="10"/>
      <c r="YY169" s="10"/>
      <c r="YZ169" s="10"/>
      <c r="ZA169" s="10"/>
      <c r="ZB169" s="10"/>
      <c r="ZC169" s="10"/>
      <c r="ZD169" s="10"/>
      <c r="ZE169" s="10"/>
      <c r="ZF169" s="10"/>
      <c r="ZG169" s="10"/>
      <c r="ZH169" s="10"/>
      <c r="ZI169" s="10"/>
      <c r="ZJ169" s="10"/>
      <c r="ZK169" s="10"/>
      <c r="ZL169" s="10"/>
      <c r="ZM169" s="10"/>
      <c r="ZN169" s="10"/>
      <c r="ZO169" s="10"/>
      <c r="ZP169" s="10"/>
      <c r="ZQ169" s="10"/>
      <c r="ZR169" s="10"/>
      <c r="ZS169" s="10"/>
      <c r="ZT169" s="10"/>
      <c r="ZU169" s="10"/>
      <c r="ZV169" s="10"/>
      <c r="ZW169" s="10"/>
      <c r="ZX169" s="10"/>
      <c r="ZY169" s="10"/>
      <c r="ZZ169" s="10"/>
      <c r="AAA169" s="10"/>
      <c r="AAB169" s="10"/>
      <c r="AAC169" s="10"/>
      <c r="AAD169" s="10"/>
      <c r="AAE169" s="10"/>
      <c r="AAF169" s="10"/>
      <c r="AAG169" s="10"/>
      <c r="AAH169" s="10"/>
      <c r="AAI169" s="10"/>
      <c r="AAJ169" s="10"/>
      <c r="AAK169" s="10"/>
      <c r="AAL169" s="10"/>
      <c r="AAM169" s="10"/>
      <c r="AAN169" s="10"/>
      <c r="AAO169" s="10"/>
      <c r="AAP169" s="10"/>
      <c r="AAQ169" s="10"/>
      <c r="AAR169" s="10"/>
      <c r="AAS169" s="10"/>
      <c r="AAT169" s="10"/>
      <c r="AAU169" s="10"/>
      <c r="AAV169" s="10"/>
      <c r="AAW169" s="10"/>
      <c r="AAX169" s="10"/>
      <c r="AAY169" s="10"/>
      <c r="AAZ169" s="10"/>
      <c r="ABA169" s="10"/>
      <c r="ABB169" s="10"/>
      <c r="ABC169" s="10"/>
      <c r="ABD169" s="10"/>
      <c r="ABE169" s="10"/>
      <c r="ABF169" s="10"/>
      <c r="ABG169" s="10"/>
      <c r="ABH169" s="10"/>
      <c r="ABI169" s="10"/>
      <c r="ABJ169" s="10"/>
      <c r="ABK169" s="10"/>
      <c r="ABL169" s="10"/>
      <c r="ABM169" s="10"/>
      <c r="ABN169" s="10"/>
      <c r="ABO169" s="10"/>
      <c r="ABP169" s="10"/>
      <c r="ABQ169" s="10"/>
      <c r="ABR169" s="10"/>
      <c r="ABS169" s="10"/>
      <c r="ABT169" s="10"/>
      <c r="ABU169" s="10"/>
      <c r="ABV169" s="10"/>
      <c r="ABW169" s="10"/>
      <c r="ABX169" s="10"/>
      <c r="ABY169" s="10"/>
      <c r="ABZ169" s="10"/>
      <c r="ACA169" s="10"/>
      <c r="ACB169" s="10"/>
      <c r="ACC169" s="10"/>
      <c r="ACD169" s="10"/>
      <c r="ACE169" s="10"/>
      <c r="ACF169" s="10"/>
      <c r="ACG169" s="10"/>
      <c r="ACH169" s="10"/>
      <c r="ACI169" s="10"/>
      <c r="ACJ169" s="10"/>
      <c r="ACK169" s="10"/>
      <c r="ACL169" s="10"/>
      <c r="ACM169" s="10"/>
      <c r="ACN169" s="10"/>
      <c r="ACO169" s="10"/>
      <c r="ACP169" s="10"/>
      <c r="ACQ169" s="10"/>
      <c r="ACR169" s="10"/>
      <c r="ACS169" s="10"/>
      <c r="ACT169" s="10"/>
      <c r="ACU169" s="10"/>
      <c r="ACV169" s="10"/>
      <c r="ACW169" s="10"/>
      <c r="ACX169" s="10"/>
      <c r="ACY169" s="10"/>
      <c r="ACZ169" s="10"/>
      <c r="ADA169" s="10"/>
      <c r="ADB169" s="10"/>
      <c r="ADC169" s="10"/>
      <c r="ADD169" s="10"/>
      <c r="ADE169" s="10"/>
      <c r="ADF169" s="10"/>
      <c r="ADG169" s="10"/>
      <c r="ADH169" s="10"/>
      <c r="ADI169" s="10"/>
      <c r="ADJ169" s="10"/>
      <c r="ADK169" s="10"/>
      <c r="ADL169" s="10"/>
      <c r="ADM169" s="10"/>
      <c r="ADN169" s="10"/>
      <c r="ADO169" s="10"/>
      <c r="ADP169" s="10"/>
      <c r="ADQ169" s="10"/>
      <c r="ADR169" s="10"/>
      <c r="ADS169" s="10"/>
      <c r="ADT169" s="10"/>
      <c r="ADU169" s="10"/>
      <c r="ADV169" s="10"/>
      <c r="ADW169" s="10"/>
      <c r="ADX169" s="10"/>
      <c r="ADY169" s="10"/>
      <c r="ADZ169" s="10"/>
      <c r="AEA169" s="10"/>
      <c r="AEB169" s="10"/>
      <c r="AEC169" s="10"/>
      <c r="AED169" s="10"/>
    </row>
    <row r="170" spans="1:810" s="88" customFormat="1" x14ac:dyDescent="0.3">
      <c r="A170" s="49"/>
      <c r="B170" s="51">
        <v>3</v>
      </c>
      <c r="C170" s="78" t="s">
        <v>470</v>
      </c>
      <c r="D170" s="87" t="s">
        <v>471</v>
      </c>
      <c r="E170" s="79"/>
      <c r="F170" s="79"/>
      <c r="G170" s="79">
        <v>11</v>
      </c>
      <c r="H170" s="80">
        <v>430000</v>
      </c>
      <c r="I170" s="79">
        <v>2</v>
      </c>
      <c r="J170" s="79" t="s">
        <v>32</v>
      </c>
      <c r="K170" s="79" t="s">
        <v>96</v>
      </c>
      <c r="L170" s="105">
        <v>67</v>
      </c>
      <c r="M170" s="82">
        <v>1980</v>
      </c>
      <c r="N170" s="104">
        <v>1980</v>
      </c>
      <c r="O170" s="80"/>
      <c r="P170" s="84"/>
      <c r="Q170" s="84"/>
      <c r="R170" s="85" t="s">
        <v>302</v>
      </c>
      <c r="S170" s="86"/>
      <c r="T170" s="45"/>
      <c r="U170" s="46" t="str">
        <f t="shared" si="2"/>
        <v>Kyanite</v>
      </c>
      <c r="V170" s="45"/>
      <c r="W170" s="45"/>
      <c r="X170" s="45"/>
      <c r="Y170" s="45"/>
      <c r="Z170" s="45"/>
      <c r="AA170" s="45"/>
      <c r="AB170" s="45"/>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c r="JW170" s="10"/>
      <c r="JX170" s="10"/>
      <c r="JY170" s="10"/>
      <c r="JZ170" s="10"/>
      <c r="KA170" s="10"/>
      <c r="KB170" s="10"/>
      <c r="KC170" s="10"/>
      <c r="KD170" s="10"/>
      <c r="KE170" s="10"/>
      <c r="KF170" s="10"/>
      <c r="KG170" s="10"/>
      <c r="KH170" s="10"/>
      <c r="KI170" s="10"/>
      <c r="KJ170" s="10"/>
      <c r="KK170" s="10"/>
      <c r="KL170" s="10"/>
      <c r="KM170" s="10"/>
      <c r="KN170" s="10"/>
      <c r="KO170" s="10"/>
      <c r="KP170" s="10"/>
      <c r="KQ170" s="10"/>
      <c r="KR170" s="10"/>
      <c r="KS170" s="10"/>
      <c r="KT170" s="10"/>
      <c r="KU170" s="10"/>
      <c r="KV170" s="10"/>
      <c r="KW170" s="10"/>
      <c r="KX170" s="10"/>
      <c r="KY170" s="10"/>
      <c r="KZ170" s="10"/>
      <c r="LA170" s="10"/>
      <c r="LB170" s="10"/>
      <c r="LC170" s="10"/>
      <c r="LD170" s="10"/>
      <c r="LE170" s="10"/>
      <c r="LF170" s="10"/>
      <c r="LG170" s="10"/>
      <c r="LH170" s="10"/>
      <c r="LI170" s="10"/>
      <c r="LJ170" s="10"/>
      <c r="LK170" s="10"/>
      <c r="LL170" s="10"/>
      <c r="LM170" s="10"/>
      <c r="LN170" s="10"/>
      <c r="LO170" s="10"/>
      <c r="LP170" s="10"/>
      <c r="LQ170" s="10"/>
      <c r="LR170" s="10"/>
      <c r="LS170" s="10"/>
      <c r="LT170" s="10"/>
      <c r="LU170" s="10"/>
      <c r="LV170" s="10"/>
      <c r="LW170" s="10"/>
      <c r="LX170" s="10"/>
      <c r="LY170" s="10"/>
      <c r="LZ170" s="10"/>
      <c r="MA170" s="10"/>
      <c r="MB170" s="10"/>
      <c r="MC170" s="10"/>
      <c r="MD170" s="10"/>
      <c r="ME170" s="10"/>
      <c r="MF170" s="10"/>
      <c r="MG170" s="10"/>
      <c r="MH170" s="10"/>
      <c r="MI170" s="10"/>
      <c r="MJ170" s="10"/>
      <c r="MK170" s="10"/>
      <c r="ML170" s="10"/>
      <c r="MM170" s="10"/>
      <c r="MN170" s="10"/>
      <c r="MO170" s="10"/>
      <c r="MP170" s="10"/>
      <c r="MQ170" s="10"/>
      <c r="MR170" s="10"/>
      <c r="MS170" s="10"/>
      <c r="MT170" s="10"/>
      <c r="MU170" s="10"/>
      <c r="MV170" s="10"/>
      <c r="MW170" s="1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c r="OB170" s="10"/>
      <c r="OC170" s="10"/>
      <c r="OD170" s="10"/>
      <c r="OE170" s="10"/>
      <c r="OF170" s="10"/>
      <c r="OG170" s="10"/>
      <c r="OH170" s="10"/>
      <c r="OI170" s="10"/>
      <c r="OJ170" s="10"/>
      <c r="OK170" s="10"/>
      <c r="OL170" s="10"/>
      <c r="OM170" s="10"/>
      <c r="ON170" s="10"/>
      <c r="OO170" s="10"/>
      <c r="OP170" s="10"/>
      <c r="OQ170" s="10"/>
      <c r="OR170" s="10"/>
      <c r="OS170" s="10"/>
      <c r="OT170" s="10"/>
      <c r="OU170" s="10"/>
      <c r="OV170" s="10"/>
      <c r="OW170" s="10"/>
      <c r="OX170" s="10"/>
      <c r="OY170" s="10"/>
      <c r="OZ170" s="10"/>
      <c r="PA170" s="10"/>
      <c r="PB170" s="10"/>
      <c r="PC170" s="10"/>
      <c r="PD170" s="10"/>
      <c r="PE170" s="10"/>
      <c r="PF170" s="10"/>
      <c r="PG170" s="10"/>
      <c r="PH170" s="10"/>
      <c r="PI170" s="10"/>
      <c r="PJ170" s="10"/>
      <c r="PK170" s="10"/>
      <c r="PL170" s="10"/>
      <c r="PM170" s="10"/>
      <c r="PN170" s="10"/>
      <c r="PO170" s="10"/>
      <c r="PP170" s="10"/>
      <c r="PQ170" s="10"/>
      <c r="PR170" s="10"/>
      <c r="PS170" s="10"/>
      <c r="PT170" s="10"/>
      <c r="PU170" s="10"/>
      <c r="PV170" s="10"/>
      <c r="PW170" s="10"/>
      <c r="PX170" s="10"/>
      <c r="PY170" s="10"/>
      <c r="PZ170" s="10"/>
      <c r="QA170" s="10"/>
      <c r="QB170" s="10"/>
      <c r="QC170" s="10"/>
      <c r="QD170" s="10"/>
      <c r="QE170" s="10"/>
      <c r="QF170" s="10"/>
      <c r="QG170" s="10"/>
      <c r="QH170" s="10"/>
      <c r="QI170" s="10"/>
      <c r="QJ170" s="10"/>
      <c r="QK170" s="10"/>
      <c r="QL170" s="10"/>
      <c r="QM170" s="10"/>
      <c r="QN170" s="10"/>
      <c r="QO170" s="10"/>
      <c r="QP170" s="10"/>
      <c r="QQ170" s="10"/>
      <c r="QR170" s="10"/>
      <c r="QS170" s="10"/>
      <c r="QT170" s="10"/>
      <c r="QU170" s="10"/>
      <c r="QV170" s="10"/>
      <c r="QW170" s="10"/>
      <c r="QX170" s="10"/>
      <c r="QY170" s="10"/>
      <c r="QZ170" s="10"/>
      <c r="RA170" s="10"/>
      <c r="RB170" s="10"/>
      <c r="RC170" s="10"/>
      <c r="RD170" s="10"/>
      <c r="RE170" s="10"/>
      <c r="RF170" s="10"/>
      <c r="RG170" s="10"/>
      <c r="RH170" s="10"/>
      <c r="RI170" s="10"/>
      <c r="RJ170" s="10"/>
      <c r="RK170" s="10"/>
      <c r="RL170" s="10"/>
      <c r="RM170" s="10"/>
      <c r="RN170" s="10"/>
      <c r="RO170" s="10"/>
      <c r="RP170" s="10"/>
      <c r="RQ170" s="10"/>
      <c r="RR170" s="10"/>
      <c r="RS170" s="10"/>
      <c r="RT170" s="10"/>
      <c r="RU170" s="10"/>
      <c r="RV170" s="10"/>
      <c r="RW170" s="10"/>
      <c r="RX170" s="10"/>
      <c r="RY170" s="10"/>
      <c r="RZ170" s="10"/>
      <c r="SA170" s="10"/>
      <c r="SB170" s="10"/>
      <c r="SC170" s="10"/>
      <c r="SD170" s="10"/>
      <c r="SE170" s="10"/>
      <c r="SF170" s="10"/>
      <c r="SG170" s="10"/>
      <c r="SH170" s="10"/>
      <c r="SI170" s="10"/>
      <c r="SJ170" s="10"/>
      <c r="SK170" s="10"/>
      <c r="SL170" s="10"/>
      <c r="SM170" s="10"/>
      <c r="SN170" s="10"/>
      <c r="SO170" s="10"/>
      <c r="SP170" s="10"/>
      <c r="SQ170" s="10"/>
      <c r="SR170" s="10"/>
      <c r="SS170" s="10"/>
      <c r="ST170" s="10"/>
      <c r="SU170" s="10"/>
      <c r="SV170" s="10"/>
      <c r="SW170" s="10"/>
      <c r="SX170" s="10"/>
      <c r="SY170" s="10"/>
      <c r="SZ170" s="10"/>
      <c r="TA170" s="10"/>
      <c r="TB170" s="10"/>
      <c r="TC170" s="10"/>
      <c r="TD170" s="10"/>
      <c r="TE170" s="10"/>
      <c r="TF170" s="10"/>
      <c r="TG170" s="10"/>
      <c r="TH170" s="10"/>
      <c r="TI170" s="10"/>
      <c r="TJ170" s="10"/>
      <c r="TK170" s="10"/>
      <c r="TL170" s="10"/>
      <c r="TM170" s="10"/>
      <c r="TN170" s="10"/>
      <c r="TO170" s="10"/>
      <c r="TP170" s="10"/>
      <c r="TQ170" s="10"/>
      <c r="TR170" s="10"/>
      <c r="TS170" s="10"/>
      <c r="TT170" s="10"/>
      <c r="TU170" s="10"/>
      <c r="TV170" s="10"/>
      <c r="TW170" s="10"/>
      <c r="TX170" s="10"/>
      <c r="TY170" s="10"/>
      <c r="TZ170" s="10"/>
      <c r="UA170" s="10"/>
      <c r="UB170" s="10"/>
      <c r="UC170" s="10"/>
      <c r="UD170" s="10"/>
      <c r="UE170" s="10"/>
      <c r="UF170" s="10"/>
      <c r="UG170" s="10"/>
      <c r="UH170" s="10"/>
      <c r="UI170" s="10"/>
      <c r="UJ170" s="10"/>
      <c r="UK170" s="10"/>
      <c r="UL170" s="10"/>
      <c r="UM170" s="10"/>
      <c r="UN170" s="10"/>
      <c r="UO170" s="10"/>
      <c r="UP170" s="10"/>
      <c r="UQ170" s="10"/>
      <c r="UR170" s="10"/>
      <c r="US170" s="10"/>
      <c r="UT170" s="10"/>
      <c r="UU170" s="10"/>
      <c r="UV170" s="10"/>
      <c r="UW170" s="10"/>
      <c r="UX170" s="10"/>
      <c r="UY170" s="10"/>
      <c r="UZ170" s="10"/>
      <c r="VA170" s="10"/>
      <c r="VB170" s="10"/>
      <c r="VC170" s="10"/>
      <c r="VD170" s="10"/>
      <c r="VE170" s="10"/>
      <c r="VF170" s="10"/>
      <c r="VG170" s="10"/>
      <c r="VH170" s="10"/>
      <c r="VI170" s="10"/>
      <c r="VJ170" s="10"/>
      <c r="VK170" s="10"/>
      <c r="VL170" s="10"/>
      <c r="VM170" s="10"/>
      <c r="VN170" s="10"/>
      <c r="VO170" s="10"/>
      <c r="VP170" s="10"/>
      <c r="VQ170" s="10"/>
      <c r="VR170" s="10"/>
      <c r="VS170" s="10"/>
      <c r="VT170" s="10"/>
      <c r="VU170" s="10"/>
      <c r="VV170" s="10"/>
      <c r="VW170" s="10"/>
      <c r="VX170" s="10"/>
      <c r="VY170" s="10"/>
      <c r="VZ170" s="10"/>
      <c r="WA170" s="10"/>
      <c r="WB170" s="10"/>
      <c r="WC170" s="10"/>
      <c r="WD170" s="10"/>
      <c r="WE170" s="10"/>
      <c r="WF170" s="10"/>
      <c r="WG170" s="10"/>
      <c r="WH170" s="10"/>
      <c r="WI170" s="10"/>
      <c r="WJ170" s="10"/>
      <c r="WK170" s="10"/>
      <c r="WL170" s="10"/>
      <c r="WM170" s="10"/>
      <c r="WN170" s="10"/>
      <c r="WO170" s="10"/>
      <c r="WP170" s="10"/>
      <c r="WQ170" s="10"/>
      <c r="WR170" s="10"/>
      <c r="WS170" s="10"/>
      <c r="WT170" s="10"/>
      <c r="WU170" s="10"/>
      <c r="WV170" s="10"/>
      <c r="WW170" s="10"/>
      <c r="WX170" s="10"/>
      <c r="WY170" s="10"/>
      <c r="WZ170" s="10"/>
      <c r="XA170" s="10"/>
      <c r="XB170" s="10"/>
      <c r="XC170" s="10"/>
      <c r="XD170" s="10"/>
      <c r="XE170" s="10"/>
      <c r="XF170" s="10"/>
      <c r="XG170" s="10"/>
      <c r="XH170" s="10"/>
      <c r="XI170" s="10"/>
      <c r="XJ170" s="10"/>
      <c r="XK170" s="10"/>
      <c r="XL170" s="10"/>
      <c r="XM170" s="10"/>
      <c r="XN170" s="10"/>
      <c r="XO170" s="10"/>
      <c r="XP170" s="10"/>
      <c r="XQ170" s="10"/>
      <c r="XR170" s="10"/>
      <c r="XS170" s="10"/>
      <c r="XT170" s="10"/>
      <c r="XU170" s="10"/>
      <c r="XV170" s="10"/>
      <c r="XW170" s="10"/>
      <c r="XX170" s="10"/>
      <c r="XY170" s="10"/>
      <c r="XZ170" s="10"/>
      <c r="YA170" s="10"/>
      <c r="YB170" s="10"/>
      <c r="YC170" s="10"/>
      <c r="YD170" s="10"/>
      <c r="YE170" s="10"/>
      <c r="YF170" s="10"/>
      <c r="YG170" s="10"/>
      <c r="YH170" s="10"/>
      <c r="YI170" s="10"/>
      <c r="YJ170" s="10"/>
      <c r="YK170" s="10"/>
      <c r="YL170" s="10"/>
      <c r="YM170" s="10"/>
      <c r="YN170" s="10"/>
      <c r="YO170" s="10"/>
      <c r="YP170" s="10"/>
      <c r="YQ170" s="10"/>
      <c r="YR170" s="10"/>
      <c r="YS170" s="10"/>
      <c r="YT170" s="10"/>
      <c r="YU170" s="10"/>
      <c r="YV170" s="10"/>
      <c r="YW170" s="10"/>
      <c r="YX170" s="10"/>
      <c r="YY170" s="10"/>
      <c r="YZ170" s="10"/>
      <c r="ZA170" s="10"/>
      <c r="ZB170" s="10"/>
      <c r="ZC170" s="10"/>
      <c r="ZD170" s="10"/>
      <c r="ZE170" s="10"/>
      <c r="ZF170" s="10"/>
      <c r="ZG170" s="10"/>
      <c r="ZH170" s="10"/>
      <c r="ZI170" s="10"/>
      <c r="ZJ170" s="10"/>
      <c r="ZK170" s="10"/>
      <c r="ZL170" s="10"/>
      <c r="ZM170" s="10"/>
      <c r="ZN170" s="10"/>
      <c r="ZO170" s="10"/>
      <c r="ZP170" s="10"/>
      <c r="ZQ170" s="10"/>
      <c r="ZR170" s="10"/>
      <c r="ZS170" s="10"/>
      <c r="ZT170" s="10"/>
      <c r="ZU170" s="10"/>
      <c r="ZV170" s="10"/>
      <c r="ZW170" s="10"/>
      <c r="ZX170" s="10"/>
      <c r="ZY170" s="10"/>
      <c r="ZZ170" s="10"/>
      <c r="AAA170" s="10"/>
      <c r="AAB170" s="10"/>
      <c r="AAC170" s="10"/>
      <c r="AAD170" s="10"/>
      <c r="AAE170" s="10"/>
      <c r="AAF170" s="10"/>
      <c r="AAG170" s="10"/>
      <c r="AAH170" s="10"/>
      <c r="AAI170" s="10"/>
      <c r="AAJ170" s="10"/>
      <c r="AAK170" s="10"/>
      <c r="AAL170" s="10"/>
      <c r="AAM170" s="10"/>
      <c r="AAN170" s="10"/>
      <c r="AAO170" s="10"/>
      <c r="AAP170" s="10"/>
      <c r="AAQ170" s="10"/>
      <c r="AAR170" s="10"/>
      <c r="AAS170" s="10"/>
      <c r="AAT170" s="10"/>
      <c r="AAU170" s="10"/>
      <c r="AAV170" s="10"/>
      <c r="AAW170" s="10"/>
      <c r="AAX170" s="10"/>
      <c r="AAY170" s="10"/>
      <c r="AAZ170" s="10"/>
      <c r="ABA170" s="10"/>
      <c r="ABB170" s="10"/>
      <c r="ABC170" s="10"/>
      <c r="ABD170" s="10"/>
      <c r="ABE170" s="10"/>
      <c r="ABF170" s="10"/>
      <c r="ABG170" s="10"/>
      <c r="ABH170" s="10"/>
      <c r="ABI170" s="10"/>
      <c r="ABJ170" s="10"/>
      <c r="ABK170" s="10"/>
      <c r="ABL170" s="10"/>
      <c r="ABM170" s="10"/>
      <c r="ABN170" s="10"/>
      <c r="ABO170" s="10"/>
      <c r="ABP170" s="10"/>
      <c r="ABQ170" s="10"/>
      <c r="ABR170" s="10"/>
      <c r="ABS170" s="10"/>
      <c r="ABT170" s="10"/>
      <c r="ABU170" s="10"/>
      <c r="ABV170" s="10"/>
      <c r="ABW170" s="10"/>
      <c r="ABX170" s="10"/>
      <c r="ABY170" s="10"/>
      <c r="ABZ170" s="10"/>
      <c r="ACA170" s="10"/>
      <c r="ACB170" s="10"/>
      <c r="ACC170" s="10"/>
      <c r="ACD170" s="10"/>
      <c r="ACE170" s="10"/>
      <c r="ACF170" s="10"/>
      <c r="ACG170" s="10"/>
      <c r="ACH170" s="10"/>
      <c r="ACI170" s="10"/>
      <c r="ACJ170" s="10"/>
      <c r="ACK170" s="10"/>
      <c r="ACL170" s="10"/>
      <c r="ACM170" s="10"/>
      <c r="ACN170" s="10"/>
      <c r="ACO170" s="10"/>
      <c r="ACP170" s="10"/>
      <c r="ACQ170" s="10"/>
      <c r="ACR170" s="10"/>
      <c r="ACS170" s="10"/>
      <c r="ACT170" s="10"/>
      <c r="ACU170" s="10"/>
      <c r="ACV170" s="10"/>
      <c r="ACW170" s="10"/>
      <c r="ACX170" s="10"/>
      <c r="ACY170" s="10"/>
      <c r="ACZ170" s="10"/>
      <c r="ADA170" s="10"/>
      <c r="ADB170" s="10"/>
      <c r="ADC170" s="10"/>
      <c r="ADD170" s="10"/>
      <c r="ADE170" s="10"/>
      <c r="ADF170" s="10"/>
      <c r="ADG170" s="10"/>
      <c r="ADH170" s="10"/>
      <c r="ADI170" s="10"/>
      <c r="ADJ170" s="10"/>
      <c r="ADK170" s="10"/>
      <c r="ADL170" s="10"/>
      <c r="ADM170" s="10"/>
      <c r="ADN170" s="10"/>
      <c r="ADO170" s="10"/>
      <c r="ADP170" s="10"/>
      <c r="ADQ170" s="10"/>
      <c r="ADR170" s="10"/>
      <c r="ADS170" s="10"/>
      <c r="ADT170" s="10"/>
      <c r="ADU170" s="10"/>
      <c r="ADV170" s="10"/>
      <c r="ADW170" s="10"/>
      <c r="ADX170" s="10"/>
      <c r="ADY170" s="10"/>
      <c r="ADZ170" s="10"/>
      <c r="AEA170" s="10"/>
      <c r="AEB170" s="10"/>
      <c r="AEC170" s="10"/>
      <c r="AED170" s="10"/>
    </row>
    <row r="171" spans="1:810" s="10" customFormat="1" x14ac:dyDescent="0.3">
      <c r="A171" s="49"/>
      <c r="B171" s="51">
        <v>3</v>
      </c>
      <c r="C171" s="108" t="s">
        <v>472</v>
      </c>
      <c r="D171" s="109" t="s">
        <v>73</v>
      </c>
      <c r="E171" s="110"/>
      <c r="F171" s="110"/>
      <c r="G171" s="110"/>
      <c r="H171" s="111"/>
      <c r="I171" s="110">
        <v>1</v>
      </c>
      <c r="J171" s="110" t="s">
        <v>32</v>
      </c>
      <c r="K171" s="110" t="s">
        <v>106</v>
      </c>
      <c r="L171" s="112"/>
      <c r="M171" s="113">
        <v>1979</v>
      </c>
      <c r="N171" s="65">
        <v>29190</v>
      </c>
      <c r="O171" s="111">
        <v>37854.1</v>
      </c>
      <c r="P171" s="114"/>
      <c r="Q171" s="114"/>
      <c r="R171" s="129" t="s">
        <v>256</v>
      </c>
      <c r="S171" s="74" t="s">
        <v>473</v>
      </c>
      <c r="T171" s="45"/>
      <c r="U171" s="46" t="str">
        <f t="shared" si="2"/>
        <v>Cu</v>
      </c>
      <c r="V171" s="45"/>
      <c r="W171" s="45"/>
      <c r="X171" s="45"/>
      <c r="Y171" s="45"/>
      <c r="Z171" s="45"/>
      <c r="AA171" s="45"/>
      <c r="AB171" s="45"/>
    </row>
    <row r="172" spans="1:810" s="10" customFormat="1" ht="24" x14ac:dyDescent="0.3">
      <c r="A172" s="34"/>
      <c r="B172" s="51">
        <v>2</v>
      </c>
      <c r="C172" s="108" t="s">
        <v>474</v>
      </c>
      <c r="D172" s="109" t="s">
        <v>49</v>
      </c>
      <c r="E172" s="110" t="s">
        <v>192</v>
      </c>
      <c r="F172" s="110" t="s">
        <v>101</v>
      </c>
      <c r="G172" s="110">
        <v>11</v>
      </c>
      <c r="H172" s="111">
        <v>370000</v>
      </c>
      <c r="I172" s="110">
        <v>1</v>
      </c>
      <c r="J172" s="110" t="s">
        <v>32</v>
      </c>
      <c r="K172" s="110" t="s">
        <v>80</v>
      </c>
      <c r="L172" s="112">
        <v>173</v>
      </c>
      <c r="M172" s="113">
        <v>1979</v>
      </c>
      <c r="N172" s="65">
        <v>29052</v>
      </c>
      <c r="O172" s="111">
        <v>370000</v>
      </c>
      <c r="P172" s="114">
        <v>110</v>
      </c>
      <c r="Q172" s="114"/>
      <c r="R172" s="129" t="s">
        <v>475</v>
      </c>
      <c r="S172" s="74" t="s">
        <v>476</v>
      </c>
      <c r="T172" s="45"/>
      <c r="U172" s="46" t="str">
        <f t="shared" si="2"/>
        <v>U</v>
      </c>
      <c r="V172" s="45"/>
      <c r="W172" s="45"/>
      <c r="X172" s="45"/>
      <c r="Y172" s="45"/>
      <c r="Z172" s="45">
        <v>1967</v>
      </c>
      <c r="AA172" s="45">
        <v>3</v>
      </c>
      <c r="AB172" s="45" t="s">
        <v>49</v>
      </c>
    </row>
    <row r="173" spans="1:810" s="10" customFormat="1" x14ac:dyDescent="0.3">
      <c r="A173" s="49"/>
      <c r="B173" s="51">
        <v>3</v>
      </c>
      <c r="C173" s="108" t="s">
        <v>477</v>
      </c>
      <c r="D173" s="109" t="s">
        <v>49</v>
      </c>
      <c r="E173" s="110" t="s">
        <v>58</v>
      </c>
      <c r="F173" s="110" t="s">
        <v>204</v>
      </c>
      <c r="G173" s="110">
        <v>43</v>
      </c>
      <c r="H173" s="111"/>
      <c r="I173" s="110">
        <v>2</v>
      </c>
      <c r="J173" s="110" t="s">
        <v>32</v>
      </c>
      <c r="K173" s="110" t="s">
        <v>33</v>
      </c>
      <c r="L173" s="112">
        <v>172</v>
      </c>
      <c r="M173" s="113">
        <v>1979</v>
      </c>
      <c r="N173" s="67">
        <v>28915</v>
      </c>
      <c r="O173" s="111"/>
      <c r="P173" s="114"/>
      <c r="Q173" s="114"/>
      <c r="R173" s="76" t="s">
        <v>302</v>
      </c>
      <c r="S173" s="74"/>
      <c r="T173" s="45"/>
      <c r="U173" s="46" t="str">
        <f t="shared" si="2"/>
        <v>U</v>
      </c>
      <c r="V173" s="45"/>
      <c r="W173" s="45"/>
      <c r="X173" s="45"/>
      <c r="Y173" s="45"/>
      <c r="Z173" s="45"/>
      <c r="AA173" s="45"/>
      <c r="AB173" s="45"/>
    </row>
    <row r="174" spans="1:810" s="10" customFormat="1" x14ac:dyDescent="0.3">
      <c r="A174" s="49"/>
      <c r="B174" s="51">
        <v>3</v>
      </c>
      <c r="C174" s="108" t="s">
        <v>478</v>
      </c>
      <c r="D174" s="109" t="s">
        <v>479</v>
      </c>
      <c r="E174" s="110" t="s">
        <v>192</v>
      </c>
      <c r="F174" s="110" t="s">
        <v>59</v>
      </c>
      <c r="G174" s="110">
        <v>30</v>
      </c>
      <c r="H174" s="111"/>
      <c r="I174" s="110">
        <v>2</v>
      </c>
      <c r="J174" s="110" t="s">
        <v>32</v>
      </c>
      <c r="K174" s="110" t="s">
        <v>33</v>
      </c>
      <c r="L174" s="112">
        <v>118</v>
      </c>
      <c r="M174" s="113">
        <v>1979</v>
      </c>
      <c r="N174" s="130">
        <v>1979</v>
      </c>
      <c r="O174" s="111"/>
      <c r="P174" s="114"/>
      <c r="Q174" s="114"/>
      <c r="R174" s="76" t="s">
        <v>302</v>
      </c>
      <c r="S174" s="74"/>
      <c r="T174" s="115" t="s">
        <v>166</v>
      </c>
      <c r="U174" s="46" t="str">
        <f t="shared" si="2"/>
        <v>Oil Sands</v>
      </c>
      <c r="V174" s="45"/>
      <c r="W174" s="45"/>
      <c r="X174" s="45"/>
      <c r="Y174" s="45"/>
      <c r="Z174" s="45"/>
      <c r="AA174" s="45"/>
      <c r="AB174" s="45"/>
      <c r="FG174" s="131"/>
      <c r="FH174" s="131"/>
      <c r="FI174" s="131"/>
      <c r="FJ174" s="131"/>
      <c r="FK174" s="131"/>
      <c r="FL174" s="131"/>
      <c r="FM174" s="131"/>
      <c r="FN174" s="131"/>
      <c r="FO174" s="131"/>
      <c r="FP174" s="131"/>
      <c r="FQ174" s="131"/>
      <c r="FR174" s="131"/>
      <c r="FS174" s="131"/>
      <c r="FT174" s="131"/>
      <c r="FU174" s="131"/>
      <c r="FV174" s="131"/>
      <c r="FW174" s="131"/>
      <c r="FX174" s="131"/>
      <c r="FY174" s="131"/>
      <c r="FZ174" s="131"/>
      <c r="GA174" s="131"/>
      <c r="GB174" s="131"/>
      <c r="GC174" s="131"/>
      <c r="GD174" s="131"/>
      <c r="GE174" s="131"/>
      <c r="GF174" s="131"/>
      <c r="GG174" s="131"/>
      <c r="GH174" s="131"/>
      <c r="GI174" s="131"/>
      <c r="GJ174" s="131"/>
      <c r="GK174" s="131"/>
      <c r="GL174" s="131"/>
      <c r="GM174" s="131"/>
      <c r="GN174" s="131"/>
      <c r="GO174" s="131"/>
      <c r="GP174" s="131"/>
      <c r="GQ174" s="131"/>
      <c r="GR174" s="131"/>
      <c r="GS174" s="131"/>
      <c r="GT174" s="131"/>
      <c r="GU174" s="131"/>
      <c r="GV174" s="131"/>
      <c r="GW174" s="131"/>
      <c r="GX174" s="131"/>
      <c r="GY174" s="131"/>
      <c r="GZ174" s="131"/>
      <c r="HA174" s="131"/>
      <c r="HB174" s="131"/>
      <c r="HC174" s="131"/>
      <c r="HD174" s="131"/>
      <c r="HE174" s="131"/>
      <c r="HF174" s="131"/>
      <c r="HG174" s="131"/>
      <c r="HH174" s="131"/>
      <c r="HI174" s="131"/>
      <c r="HJ174" s="131"/>
      <c r="HK174" s="131"/>
      <c r="HL174" s="131"/>
      <c r="HM174" s="131"/>
      <c r="HN174" s="131"/>
      <c r="HO174" s="131"/>
      <c r="HP174" s="131"/>
      <c r="HQ174" s="131"/>
      <c r="HR174" s="131"/>
      <c r="HS174" s="131"/>
      <c r="HT174" s="131"/>
      <c r="HU174" s="131"/>
      <c r="HV174" s="131"/>
      <c r="HW174" s="131"/>
      <c r="HX174" s="131"/>
      <c r="HY174" s="131"/>
      <c r="HZ174" s="131"/>
      <c r="IA174" s="131"/>
      <c r="IB174" s="131"/>
      <c r="IC174" s="131"/>
      <c r="ID174" s="131"/>
      <c r="IE174" s="131"/>
      <c r="IF174" s="131"/>
      <c r="IG174" s="131"/>
      <c r="IH174" s="131"/>
      <c r="II174" s="131"/>
      <c r="IJ174" s="131"/>
      <c r="IK174" s="131"/>
      <c r="IL174" s="131"/>
      <c r="IM174" s="131"/>
      <c r="IN174" s="131"/>
      <c r="IO174" s="131"/>
      <c r="IP174" s="131"/>
      <c r="IQ174" s="131"/>
      <c r="IR174" s="131"/>
      <c r="IS174" s="131"/>
      <c r="IT174" s="131"/>
      <c r="IU174" s="131"/>
      <c r="IV174" s="131"/>
      <c r="IW174" s="131"/>
      <c r="IX174" s="131"/>
      <c r="IY174" s="131"/>
      <c r="IZ174" s="131"/>
      <c r="JA174" s="131"/>
      <c r="JB174" s="131"/>
      <c r="JC174" s="131"/>
      <c r="JD174" s="131"/>
      <c r="JE174" s="131"/>
      <c r="JF174" s="131"/>
      <c r="JG174" s="131"/>
      <c r="JH174" s="131"/>
      <c r="JI174" s="131"/>
      <c r="JJ174" s="131"/>
      <c r="JK174" s="131"/>
      <c r="JL174" s="131"/>
      <c r="JM174" s="131"/>
      <c r="JN174" s="131"/>
      <c r="JO174" s="131"/>
      <c r="JP174" s="131"/>
      <c r="JQ174" s="131"/>
      <c r="JR174" s="131"/>
      <c r="JS174" s="131"/>
      <c r="JT174" s="131"/>
      <c r="JU174" s="131"/>
      <c r="JV174" s="131"/>
      <c r="JW174" s="131"/>
      <c r="JX174" s="131"/>
      <c r="JY174" s="131"/>
      <c r="JZ174" s="131"/>
      <c r="KA174" s="131"/>
      <c r="KB174" s="131"/>
      <c r="KC174" s="131"/>
      <c r="KD174" s="131"/>
      <c r="KE174" s="131"/>
      <c r="KF174" s="131"/>
      <c r="KG174" s="131"/>
      <c r="KH174" s="131"/>
      <c r="KI174" s="131"/>
      <c r="KJ174" s="131"/>
      <c r="KK174" s="131"/>
      <c r="KL174" s="131"/>
      <c r="KM174" s="131"/>
      <c r="KN174" s="131"/>
      <c r="KO174" s="131"/>
      <c r="KP174" s="131"/>
      <c r="KQ174" s="131"/>
      <c r="KR174" s="131"/>
      <c r="KS174" s="131"/>
      <c r="KT174" s="131"/>
      <c r="KU174" s="131"/>
      <c r="KV174" s="131"/>
      <c r="KW174" s="131"/>
      <c r="KX174" s="131"/>
      <c r="KY174" s="131"/>
      <c r="KZ174" s="131"/>
      <c r="LA174" s="131"/>
      <c r="LB174" s="131"/>
      <c r="LC174" s="131"/>
      <c r="LD174" s="131"/>
      <c r="LE174" s="131"/>
      <c r="LF174" s="131"/>
      <c r="LG174" s="131"/>
      <c r="LH174" s="131"/>
      <c r="LI174" s="131"/>
      <c r="LJ174" s="131"/>
      <c r="LK174" s="131"/>
      <c r="LL174" s="131"/>
      <c r="LM174" s="131"/>
      <c r="LN174" s="131"/>
      <c r="LO174" s="131"/>
      <c r="LP174" s="131"/>
      <c r="LQ174" s="131"/>
      <c r="LR174" s="131"/>
      <c r="LS174" s="131"/>
      <c r="LT174" s="131"/>
      <c r="LU174" s="131"/>
      <c r="LV174" s="131"/>
      <c r="LW174" s="131"/>
      <c r="LX174" s="131"/>
      <c r="LY174" s="131"/>
      <c r="LZ174" s="131"/>
      <c r="MA174" s="131"/>
      <c r="MB174" s="131"/>
      <c r="MC174" s="131"/>
      <c r="MD174" s="131"/>
      <c r="ME174" s="131"/>
      <c r="MF174" s="131"/>
      <c r="MG174" s="131"/>
      <c r="MH174" s="131"/>
      <c r="MI174" s="131"/>
      <c r="MJ174" s="131"/>
      <c r="MK174" s="131"/>
      <c r="ML174" s="131"/>
      <c r="MM174" s="131"/>
      <c r="MN174" s="131"/>
      <c r="MO174" s="131"/>
      <c r="MP174" s="131"/>
      <c r="MQ174" s="131"/>
      <c r="MR174" s="131"/>
      <c r="MS174" s="131"/>
      <c r="MT174" s="131"/>
      <c r="MU174" s="131"/>
      <c r="MV174" s="131"/>
      <c r="MW174" s="131"/>
      <c r="MX174" s="131"/>
      <c r="MY174" s="131"/>
      <c r="MZ174" s="131"/>
      <c r="NA174" s="131"/>
      <c r="NB174" s="131"/>
      <c r="NC174" s="131"/>
      <c r="ND174" s="131"/>
      <c r="NE174" s="131"/>
      <c r="NF174" s="131"/>
      <c r="NG174" s="131"/>
      <c r="NH174" s="131"/>
      <c r="NI174" s="131"/>
      <c r="NJ174" s="131"/>
      <c r="NK174" s="131"/>
      <c r="NL174" s="131"/>
      <c r="NM174" s="131"/>
      <c r="NN174" s="131"/>
      <c r="NO174" s="131"/>
      <c r="NP174" s="131"/>
      <c r="NQ174" s="131"/>
      <c r="NR174" s="131"/>
      <c r="NS174" s="131"/>
      <c r="NT174" s="131"/>
      <c r="NU174" s="131"/>
      <c r="NV174" s="131"/>
      <c r="NW174" s="131"/>
      <c r="NX174" s="131"/>
      <c r="NY174" s="131"/>
      <c r="NZ174" s="131"/>
      <c r="OA174" s="131"/>
      <c r="OB174" s="131"/>
      <c r="OC174" s="131"/>
      <c r="OD174" s="131"/>
      <c r="OE174" s="131"/>
      <c r="OF174" s="131"/>
      <c r="OG174" s="131"/>
      <c r="OH174" s="131"/>
      <c r="OI174" s="131"/>
      <c r="OJ174" s="131"/>
      <c r="OK174" s="131"/>
      <c r="OL174" s="131"/>
      <c r="OM174" s="131"/>
      <c r="ON174" s="131"/>
      <c r="OO174" s="131"/>
      <c r="OP174" s="131"/>
      <c r="OQ174" s="131"/>
      <c r="OR174" s="131"/>
      <c r="OS174" s="131"/>
      <c r="OT174" s="131"/>
      <c r="OU174" s="131"/>
      <c r="OV174" s="131"/>
      <c r="OW174" s="131"/>
      <c r="OX174" s="131"/>
      <c r="OY174" s="131"/>
      <c r="OZ174" s="131"/>
      <c r="PA174" s="131"/>
      <c r="PB174" s="131"/>
      <c r="PC174" s="131"/>
      <c r="PD174" s="131"/>
      <c r="PE174" s="131"/>
      <c r="PF174" s="131"/>
      <c r="PG174" s="131"/>
      <c r="PH174" s="131"/>
      <c r="PI174" s="131"/>
      <c r="PJ174" s="131"/>
      <c r="PK174" s="131"/>
      <c r="PL174" s="131"/>
      <c r="PM174" s="131"/>
      <c r="PN174" s="131"/>
      <c r="PO174" s="131"/>
      <c r="PP174" s="131"/>
      <c r="PQ174" s="131"/>
      <c r="PR174" s="131"/>
      <c r="PS174" s="131"/>
      <c r="PT174" s="131"/>
      <c r="PU174" s="131"/>
      <c r="PV174" s="131"/>
      <c r="PW174" s="131"/>
      <c r="PX174" s="131"/>
      <c r="PY174" s="131"/>
      <c r="PZ174" s="131"/>
      <c r="QA174" s="131"/>
      <c r="QB174" s="131"/>
      <c r="QC174" s="131"/>
      <c r="QD174" s="131"/>
      <c r="QE174" s="131"/>
      <c r="QF174" s="131"/>
      <c r="QG174" s="131"/>
      <c r="QH174" s="131"/>
      <c r="QI174" s="131"/>
      <c r="QJ174" s="131"/>
      <c r="QK174" s="131"/>
      <c r="QL174" s="131"/>
      <c r="QM174" s="131"/>
      <c r="QN174" s="131"/>
      <c r="QO174" s="131"/>
      <c r="QP174" s="131"/>
      <c r="QQ174" s="131"/>
      <c r="QR174" s="131"/>
      <c r="QS174" s="131"/>
      <c r="QT174" s="131"/>
      <c r="QU174" s="131"/>
      <c r="QV174" s="131"/>
      <c r="QW174" s="131"/>
      <c r="QX174" s="131"/>
      <c r="QY174" s="131"/>
      <c r="QZ174" s="131"/>
      <c r="RA174" s="131"/>
      <c r="RB174" s="131"/>
      <c r="RC174" s="131"/>
      <c r="RD174" s="131"/>
      <c r="RE174" s="131"/>
      <c r="RF174" s="131"/>
      <c r="RG174" s="131"/>
      <c r="RH174" s="131"/>
      <c r="RI174" s="131"/>
      <c r="RJ174" s="131"/>
      <c r="RK174" s="131"/>
      <c r="RL174" s="131"/>
      <c r="RM174" s="131"/>
      <c r="RN174" s="131"/>
      <c r="RO174" s="131"/>
      <c r="RP174" s="131"/>
      <c r="RQ174" s="131"/>
      <c r="RR174" s="131"/>
      <c r="RS174" s="131"/>
      <c r="RT174" s="131"/>
      <c r="RU174" s="131"/>
      <c r="RV174" s="131"/>
      <c r="RW174" s="131"/>
      <c r="RX174" s="131"/>
      <c r="RY174" s="131"/>
      <c r="RZ174" s="131"/>
      <c r="SA174" s="131"/>
      <c r="SB174" s="131"/>
      <c r="SC174" s="131"/>
      <c r="SD174" s="131"/>
      <c r="SE174" s="131"/>
      <c r="SF174" s="131"/>
      <c r="SG174" s="131"/>
      <c r="SH174" s="131"/>
      <c r="SI174" s="131"/>
      <c r="SJ174" s="131"/>
      <c r="SK174" s="131"/>
      <c r="SL174" s="131"/>
      <c r="SM174" s="131"/>
      <c r="SN174" s="131"/>
      <c r="SO174" s="131"/>
      <c r="SP174" s="131"/>
      <c r="SQ174" s="131"/>
      <c r="SR174" s="131"/>
      <c r="SS174" s="131"/>
      <c r="ST174" s="131"/>
      <c r="SU174" s="131"/>
      <c r="SV174" s="131"/>
      <c r="SW174" s="131"/>
      <c r="SX174" s="131"/>
      <c r="SY174" s="131"/>
      <c r="SZ174" s="131"/>
      <c r="TA174" s="131"/>
      <c r="TB174" s="131"/>
      <c r="TC174" s="131"/>
      <c r="TD174" s="131"/>
      <c r="TE174" s="131"/>
      <c r="TF174" s="131"/>
      <c r="TG174" s="131"/>
      <c r="TH174" s="131"/>
      <c r="TI174" s="131"/>
      <c r="TJ174" s="131"/>
      <c r="TK174" s="131"/>
      <c r="TL174" s="131"/>
      <c r="TM174" s="131"/>
      <c r="TN174" s="131"/>
      <c r="TO174" s="131"/>
      <c r="TP174" s="131"/>
      <c r="TQ174" s="131"/>
      <c r="TR174" s="131"/>
      <c r="TS174" s="131"/>
      <c r="TT174" s="131"/>
      <c r="TU174" s="131"/>
      <c r="TV174" s="131"/>
      <c r="TW174" s="131"/>
      <c r="TX174" s="131"/>
      <c r="TY174" s="131"/>
      <c r="TZ174" s="131"/>
      <c r="UA174" s="131"/>
      <c r="UB174" s="131"/>
      <c r="UC174" s="131"/>
      <c r="UD174" s="131"/>
      <c r="UE174" s="131"/>
      <c r="UF174" s="131"/>
      <c r="UG174" s="131"/>
      <c r="UH174" s="131"/>
      <c r="UI174" s="131"/>
      <c r="UJ174" s="131"/>
      <c r="UK174" s="131"/>
      <c r="UL174" s="131"/>
      <c r="UM174" s="131"/>
      <c r="UN174" s="131"/>
      <c r="UO174" s="131"/>
      <c r="UP174" s="131"/>
      <c r="UQ174" s="131"/>
      <c r="UR174" s="131"/>
      <c r="US174" s="131"/>
      <c r="UT174" s="131"/>
      <c r="UU174" s="131"/>
      <c r="UV174" s="131"/>
      <c r="UW174" s="131"/>
      <c r="UX174" s="131"/>
      <c r="UY174" s="131"/>
      <c r="UZ174" s="131"/>
      <c r="VA174" s="131"/>
      <c r="VB174" s="131"/>
      <c r="VC174" s="131"/>
      <c r="VD174" s="131"/>
      <c r="VE174" s="131"/>
      <c r="VF174" s="131"/>
      <c r="VG174" s="131"/>
      <c r="VH174" s="131"/>
      <c r="VI174" s="131"/>
      <c r="VJ174" s="131"/>
      <c r="VK174" s="131"/>
      <c r="VL174" s="131"/>
      <c r="VM174" s="131"/>
      <c r="VN174" s="131"/>
      <c r="VO174" s="131"/>
      <c r="VP174" s="131"/>
      <c r="VQ174" s="131"/>
      <c r="VR174" s="131"/>
      <c r="VS174" s="131"/>
      <c r="VT174" s="131"/>
      <c r="VU174" s="131"/>
      <c r="VV174" s="131"/>
      <c r="VW174" s="131"/>
      <c r="VX174" s="131"/>
      <c r="VY174" s="131"/>
      <c r="VZ174" s="131"/>
      <c r="WA174" s="131"/>
      <c r="WB174" s="131"/>
      <c r="WC174" s="131"/>
      <c r="WD174" s="131"/>
      <c r="WE174" s="131"/>
      <c r="WF174" s="131"/>
      <c r="WG174" s="131"/>
      <c r="WH174" s="131"/>
      <c r="WI174" s="131"/>
      <c r="WJ174" s="131"/>
      <c r="WK174" s="131"/>
      <c r="WL174" s="131"/>
      <c r="WM174" s="131"/>
      <c r="WN174" s="131"/>
      <c r="WO174" s="131"/>
      <c r="WP174" s="131"/>
      <c r="WQ174" s="131"/>
      <c r="WR174" s="131"/>
      <c r="WS174" s="131"/>
      <c r="WT174" s="131"/>
      <c r="WU174" s="131"/>
      <c r="WV174" s="131"/>
      <c r="WW174" s="131"/>
      <c r="WX174" s="131"/>
      <c r="WY174" s="131"/>
      <c r="WZ174" s="131"/>
      <c r="XA174" s="131"/>
      <c r="XB174" s="131"/>
      <c r="XC174" s="131"/>
      <c r="XD174" s="131"/>
      <c r="XE174" s="131"/>
      <c r="XF174" s="131"/>
      <c r="XG174" s="131"/>
      <c r="XH174" s="131"/>
      <c r="XI174" s="131"/>
      <c r="XJ174" s="131"/>
      <c r="XK174" s="131"/>
      <c r="XL174" s="131"/>
      <c r="XM174" s="131"/>
      <c r="XN174" s="131"/>
      <c r="XO174" s="131"/>
      <c r="XP174" s="131"/>
      <c r="XQ174" s="131"/>
      <c r="XR174" s="131"/>
      <c r="XS174" s="131"/>
      <c r="XT174" s="131"/>
      <c r="XU174" s="131"/>
      <c r="XV174" s="131"/>
      <c r="XW174" s="131"/>
      <c r="XX174" s="131"/>
      <c r="XY174" s="131"/>
      <c r="XZ174" s="131"/>
      <c r="YA174" s="131"/>
      <c r="YB174" s="131"/>
      <c r="YC174" s="131"/>
      <c r="YD174" s="131"/>
      <c r="YE174" s="131"/>
      <c r="YF174" s="131"/>
      <c r="YG174" s="131"/>
      <c r="YH174" s="131"/>
      <c r="YI174" s="131"/>
      <c r="YJ174" s="131"/>
      <c r="YK174" s="131"/>
      <c r="YL174" s="131"/>
      <c r="YM174" s="131"/>
      <c r="YN174" s="131"/>
      <c r="YO174" s="131"/>
      <c r="YP174" s="131"/>
      <c r="YQ174" s="131"/>
      <c r="YR174" s="131"/>
      <c r="YS174" s="131"/>
      <c r="YT174" s="131"/>
      <c r="YU174" s="131"/>
      <c r="YV174" s="131"/>
      <c r="YW174" s="131"/>
      <c r="YX174" s="131"/>
      <c r="YY174" s="131"/>
      <c r="YZ174" s="131"/>
      <c r="ZA174" s="131"/>
      <c r="ZB174" s="131"/>
      <c r="ZC174" s="131"/>
      <c r="ZD174" s="131"/>
      <c r="ZE174" s="131"/>
      <c r="ZF174" s="131"/>
      <c r="ZG174" s="131"/>
      <c r="ZH174" s="131"/>
      <c r="ZI174" s="131"/>
      <c r="ZJ174" s="131"/>
      <c r="ZK174" s="131"/>
      <c r="ZL174" s="131"/>
      <c r="ZM174" s="131"/>
      <c r="ZN174" s="131"/>
      <c r="ZO174" s="131"/>
      <c r="ZP174" s="131"/>
      <c r="ZQ174" s="131"/>
      <c r="ZR174" s="131"/>
      <c r="ZS174" s="131"/>
      <c r="ZT174" s="131"/>
      <c r="ZU174" s="131"/>
      <c r="ZV174" s="131"/>
      <c r="ZW174" s="131"/>
      <c r="ZX174" s="131"/>
      <c r="ZY174" s="131"/>
      <c r="ZZ174" s="131"/>
      <c r="AAA174" s="131"/>
      <c r="AAB174" s="131"/>
      <c r="AAC174" s="131"/>
      <c r="AAD174" s="131"/>
      <c r="AAE174" s="131"/>
      <c r="AAF174" s="131"/>
      <c r="AAG174" s="131"/>
      <c r="AAH174" s="131"/>
      <c r="AAI174" s="131"/>
      <c r="AAJ174" s="131"/>
      <c r="AAK174" s="131"/>
      <c r="AAL174" s="131"/>
      <c r="AAM174" s="131"/>
      <c r="AAN174" s="131"/>
      <c r="AAO174" s="131"/>
      <c r="AAP174" s="131"/>
      <c r="AAQ174" s="131"/>
      <c r="AAR174" s="131"/>
      <c r="AAS174" s="131"/>
      <c r="AAT174" s="131"/>
      <c r="AAU174" s="131"/>
      <c r="AAV174" s="131"/>
      <c r="AAW174" s="131"/>
      <c r="AAX174" s="131"/>
      <c r="AAY174" s="131"/>
      <c r="AAZ174" s="131"/>
      <c r="ABA174" s="131"/>
      <c r="ABB174" s="131"/>
      <c r="ABC174" s="131"/>
      <c r="ABD174" s="131"/>
      <c r="ABE174" s="131"/>
      <c r="ABF174" s="131"/>
      <c r="ABG174" s="131"/>
      <c r="ABH174" s="131"/>
      <c r="ABI174" s="131"/>
      <c r="ABJ174" s="131"/>
      <c r="ABK174" s="131"/>
      <c r="ABL174" s="131"/>
      <c r="ABM174" s="131"/>
      <c r="ABN174" s="131"/>
      <c r="ABO174" s="131"/>
      <c r="ABP174" s="131"/>
      <c r="ABQ174" s="131"/>
      <c r="ABR174" s="131"/>
      <c r="ABS174" s="131"/>
      <c r="ABT174" s="131"/>
      <c r="ABU174" s="131"/>
      <c r="ABV174" s="131"/>
      <c r="ABW174" s="131"/>
      <c r="ABX174" s="131"/>
      <c r="ABY174" s="131"/>
      <c r="ABZ174" s="131"/>
      <c r="ACA174" s="131"/>
      <c r="ACB174" s="131"/>
      <c r="ACC174" s="131"/>
      <c r="ACD174" s="131"/>
      <c r="ACE174" s="131"/>
      <c r="ACF174" s="131"/>
      <c r="ACG174" s="131"/>
      <c r="ACH174" s="131"/>
      <c r="ACI174" s="131"/>
      <c r="ACJ174" s="131"/>
      <c r="ACK174" s="131"/>
      <c r="ACL174" s="131"/>
      <c r="ACM174" s="131"/>
      <c r="ACN174" s="131"/>
      <c r="ACO174" s="131"/>
      <c r="ACP174" s="131"/>
      <c r="ACQ174" s="131"/>
      <c r="ACR174" s="131"/>
      <c r="ACS174" s="131"/>
      <c r="ACT174" s="131"/>
      <c r="ACU174" s="131"/>
      <c r="ACV174" s="131"/>
      <c r="ACW174" s="131"/>
      <c r="ACX174" s="131"/>
      <c r="ACY174" s="131"/>
      <c r="ACZ174" s="131"/>
      <c r="ADA174" s="131"/>
      <c r="ADB174" s="131"/>
      <c r="ADC174" s="131"/>
      <c r="ADD174" s="131"/>
      <c r="ADE174" s="131"/>
      <c r="ADF174" s="131"/>
      <c r="ADG174" s="131"/>
      <c r="ADH174" s="131"/>
      <c r="ADI174" s="131"/>
      <c r="ADJ174" s="131"/>
      <c r="ADK174" s="131"/>
      <c r="ADL174" s="131"/>
      <c r="ADM174" s="131"/>
      <c r="ADN174" s="131"/>
      <c r="ADO174" s="131"/>
      <c r="ADP174" s="131"/>
      <c r="ADQ174" s="131"/>
      <c r="ADR174" s="131"/>
      <c r="ADS174" s="131"/>
      <c r="ADT174" s="131"/>
      <c r="ADU174" s="131"/>
      <c r="ADV174" s="131"/>
      <c r="ADW174" s="131"/>
      <c r="ADX174" s="131"/>
      <c r="ADY174" s="131"/>
      <c r="ADZ174" s="131"/>
      <c r="AEA174" s="131"/>
      <c r="AEB174" s="131"/>
      <c r="AEC174" s="131"/>
      <c r="AED174" s="131"/>
    </row>
    <row r="175" spans="1:810" s="10" customFormat="1" x14ac:dyDescent="0.3">
      <c r="A175" s="49"/>
      <c r="B175" s="51">
        <v>3</v>
      </c>
      <c r="C175" s="108" t="s">
        <v>480</v>
      </c>
      <c r="D175" s="109" t="s">
        <v>177</v>
      </c>
      <c r="E175" s="110"/>
      <c r="F175" s="110"/>
      <c r="G175" s="110"/>
      <c r="H175" s="111"/>
      <c r="I175" s="110">
        <v>1</v>
      </c>
      <c r="J175" s="110" t="s">
        <v>32</v>
      </c>
      <c r="K175" s="110" t="s">
        <v>80</v>
      </c>
      <c r="L175" s="112"/>
      <c r="M175" s="113">
        <v>1979</v>
      </c>
      <c r="N175" s="130">
        <v>1979</v>
      </c>
      <c r="O175" s="111">
        <v>40000</v>
      </c>
      <c r="P175" s="114"/>
      <c r="Q175" s="114"/>
      <c r="R175" s="76" t="s">
        <v>38</v>
      </c>
      <c r="S175" s="74" t="s">
        <v>481</v>
      </c>
      <c r="T175" s="45"/>
      <c r="U175" s="46" t="str">
        <f t="shared" si="2"/>
        <v>?</v>
      </c>
      <c r="V175" s="45"/>
      <c r="W175" s="45"/>
      <c r="X175" s="45"/>
      <c r="Y175" s="45"/>
      <c r="Z175" s="45"/>
      <c r="AA175" s="45"/>
      <c r="AB175" s="45"/>
    </row>
    <row r="176" spans="1:810" s="10" customFormat="1" x14ac:dyDescent="0.3">
      <c r="A176" s="51"/>
      <c r="B176" s="51">
        <v>5</v>
      </c>
      <c r="C176" s="108" t="s">
        <v>482</v>
      </c>
      <c r="D176" s="109" t="s">
        <v>49</v>
      </c>
      <c r="E176" s="110" t="s">
        <v>192</v>
      </c>
      <c r="F176" s="110" t="s">
        <v>101</v>
      </c>
      <c r="G176" s="110">
        <v>9</v>
      </c>
      <c r="H176" s="111"/>
      <c r="I176" s="110">
        <v>3</v>
      </c>
      <c r="J176" s="110" t="s">
        <v>49</v>
      </c>
      <c r="K176" s="110" t="s">
        <v>49</v>
      </c>
      <c r="L176" s="112">
        <v>35</v>
      </c>
      <c r="M176" s="113">
        <v>1979</v>
      </c>
      <c r="N176" s="130">
        <v>1979</v>
      </c>
      <c r="O176" s="111"/>
      <c r="P176" s="114"/>
      <c r="Q176" s="114"/>
      <c r="R176" s="76" t="s">
        <v>302</v>
      </c>
      <c r="S176" s="74"/>
      <c r="T176" s="45"/>
      <c r="U176" s="46" t="str">
        <f t="shared" si="2"/>
        <v>U</v>
      </c>
      <c r="V176" s="45"/>
      <c r="W176" s="45"/>
      <c r="X176" s="45"/>
      <c r="Y176" s="45"/>
      <c r="Z176" s="45"/>
      <c r="AA176" s="45"/>
      <c r="AB176" s="45"/>
    </row>
    <row r="177" spans="1:810" s="10" customFormat="1" x14ac:dyDescent="0.3">
      <c r="A177" s="34"/>
      <c r="B177" s="51">
        <v>2</v>
      </c>
      <c r="C177" s="108" t="s">
        <v>483</v>
      </c>
      <c r="D177" s="109" t="s">
        <v>63</v>
      </c>
      <c r="E177" s="110" t="s">
        <v>58</v>
      </c>
      <c r="F177" s="110" t="s">
        <v>204</v>
      </c>
      <c r="G177" s="110">
        <v>25</v>
      </c>
      <c r="H177" s="111" t="s">
        <v>484</v>
      </c>
      <c r="I177" s="110">
        <v>1</v>
      </c>
      <c r="J177" s="110" t="s">
        <v>32</v>
      </c>
      <c r="K177" s="110" t="s">
        <v>96</v>
      </c>
      <c r="L177" s="112">
        <v>185</v>
      </c>
      <c r="M177" s="113">
        <v>1978</v>
      </c>
      <c r="N177" s="65">
        <v>28521</v>
      </c>
      <c r="O177" s="111">
        <v>39000</v>
      </c>
      <c r="P177" s="114">
        <v>0.3</v>
      </c>
      <c r="Q177" s="114">
        <v>1</v>
      </c>
      <c r="R177" s="76" t="s">
        <v>246</v>
      </c>
      <c r="S177" s="74"/>
      <c r="T177" s="45"/>
      <c r="U177" s="46" t="str">
        <f t="shared" si="2"/>
        <v>Au</v>
      </c>
      <c r="V177" s="45"/>
      <c r="W177" s="45"/>
      <c r="X177" s="45"/>
      <c r="Y177" s="45"/>
      <c r="Z177" s="45"/>
      <c r="AA177" s="45"/>
      <c r="AB177" s="45" t="s">
        <v>485</v>
      </c>
    </row>
    <row r="178" spans="1:810" s="10" customFormat="1" x14ac:dyDescent="0.3">
      <c r="A178" s="34"/>
      <c r="B178" s="51">
        <v>2</v>
      </c>
      <c r="C178" s="108" t="s">
        <v>486</v>
      </c>
      <c r="D178" s="109" t="s">
        <v>63</v>
      </c>
      <c r="E178" s="110" t="s">
        <v>58</v>
      </c>
      <c r="F178" s="110" t="s">
        <v>204</v>
      </c>
      <c r="G178" s="110">
        <v>28</v>
      </c>
      <c r="H178" s="111">
        <v>480000</v>
      </c>
      <c r="I178" s="110">
        <v>1</v>
      </c>
      <c r="J178" s="110" t="s">
        <v>32</v>
      </c>
      <c r="K178" s="110" t="s">
        <v>147</v>
      </c>
      <c r="L178" s="112">
        <v>84</v>
      </c>
      <c r="M178" s="113">
        <v>1978</v>
      </c>
      <c r="N178" s="65">
        <v>28504</v>
      </c>
      <c r="O178" s="111">
        <v>80000</v>
      </c>
      <c r="P178" s="114">
        <v>8</v>
      </c>
      <c r="Q178" s="114">
        <v>1</v>
      </c>
      <c r="R178" s="76" t="s">
        <v>246</v>
      </c>
      <c r="S178" s="74" t="s">
        <v>487</v>
      </c>
      <c r="T178" s="45"/>
      <c r="U178" s="46" t="str">
        <f t="shared" si="2"/>
        <v>Au</v>
      </c>
      <c r="V178" s="45"/>
      <c r="W178" s="45"/>
      <c r="X178" s="45"/>
      <c r="Y178" s="45"/>
      <c r="Z178" s="45"/>
      <c r="AA178" s="45"/>
      <c r="AB178" s="45"/>
    </row>
    <row r="179" spans="1:810" s="10" customFormat="1" x14ac:dyDescent="0.3">
      <c r="A179" s="49"/>
      <c r="B179" s="51">
        <v>3</v>
      </c>
      <c r="C179" s="108" t="s">
        <v>488</v>
      </c>
      <c r="D179" s="109" t="s">
        <v>63</v>
      </c>
      <c r="E179" s="110" t="s">
        <v>100</v>
      </c>
      <c r="F179" s="110"/>
      <c r="G179" s="110">
        <v>24</v>
      </c>
      <c r="H179" s="111">
        <v>225000</v>
      </c>
      <c r="I179" s="110">
        <v>2</v>
      </c>
      <c r="J179" s="110" t="s">
        <v>42</v>
      </c>
      <c r="K179" s="110" t="s">
        <v>147</v>
      </c>
      <c r="L179" s="112">
        <v>90</v>
      </c>
      <c r="M179" s="113">
        <v>1978</v>
      </c>
      <c r="N179" s="65">
        <v>28504</v>
      </c>
      <c r="O179" s="111"/>
      <c r="P179" s="114"/>
      <c r="Q179" s="114"/>
      <c r="R179" s="76" t="s">
        <v>302</v>
      </c>
      <c r="S179" s="74"/>
      <c r="T179" s="45"/>
      <c r="U179" s="46" t="str">
        <f t="shared" si="2"/>
        <v>Au</v>
      </c>
      <c r="V179" s="45"/>
      <c r="W179" s="45"/>
      <c r="X179" s="45"/>
      <c r="Y179" s="45"/>
      <c r="Z179" s="45"/>
      <c r="AA179" s="45"/>
      <c r="AB179" s="45"/>
    </row>
    <row r="180" spans="1:810" s="10" customFormat="1" x14ac:dyDescent="0.3">
      <c r="A180" s="49"/>
      <c r="B180" s="51">
        <v>3</v>
      </c>
      <c r="C180" s="108" t="s">
        <v>489</v>
      </c>
      <c r="D180" s="109" t="s">
        <v>63</v>
      </c>
      <c r="E180" s="110" t="s">
        <v>100</v>
      </c>
      <c r="F180" s="110"/>
      <c r="G180" s="110">
        <v>9</v>
      </c>
      <c r="H180" s="111">
        <v>87000</v>
      </c>
      <c r="I180" s="110">
        <v>2</v>
      </c>
      <c r="J180" s="110" t="s">
        <v>42</v>
      </c>
      <c r="K180" s="110" t="s">
        <v>147</v>
      </c>
      <c r="L180" s="112">
        <v>56</v>
      </c>
      <c r="M180" s="113">
        <v>1978</v>
      </c>
      <c r="N180" s="130">
        <v>1978</v>
      </c>
      <c r="O180" s="111"/>
      <c r="P180" s="114"/>
      <c r="Q180" s="114"/>
      <c r="R180" s="76" t="s">
        <v>302</v>
      </c>
      <c r="S180" s="74"/>
      <c r="T180" s="45"/>
      <c r="U180" s="46" t="str">
        <f t="shared" si="2"/>
        <v>Au</v>
      </c>
      <c r="V180" s="45"/>
      <c r="W180" s="45"/>
      <c r="X180" s="45"/>
      <c r="Y180" s="45"/>
      <c r="Z180" s="45"/>
      <c r="AA180" s="45"/>
      <c r="AB180" s="45"/>
    </row>
    <row r="181" spans="1:810" s="10" customFormat="1" x14ac:dyDescent="0.3">
      <c r="A181" s="49"/>
      <c r="B181" s="51">
        <v>3</v>
      </c>
      <c r="C181" s="108" t="s">
        <v>490</v>
      </c>
      <c r="D181" s="109" t="s">
        <v>63</v>
      </c>
      <c r="E181" s="110" t="s">
        <v>58</v>
      </c>
      <c r="F181" s="110" t="s">
        <v>204</v>
      </c>
      <c r="G181" s="110">
        <v>19</v>
      </c>
      <c r="H181" s="111"/>
      <c r="I181" s="110">
        <v>1</v>
      </c>
      <c r="J181" s="110" t="s">
        <v>32</v>
      </c>
      <c r="K181" s="110" t="s">
        <v>147</v>
      </c>
      <c r="L181" s="112">
        <v>85</v>
      </c>
      <c r="M181" s="113">
        <v>1978</v>
      </c>
      <c r="N181" s="130">
        <v>1978</v>
      </c>
      <c r="O181" s="111">
        <v>3000</v>
      </c>
      <c r="P181" s="114">
        <v>0.15</v>
      </c>
      <c r="Q181" s="114"/>
      <c r="R181" s="76" t="s">
        <v>296</v>
      </c>
      <c r="S181" s="74" t="s">
        <v>491</v>
      </c>
      <c r="T181" s="45"/>
      <c r="U181" s="46" t="str">
        <f t="shared" si="2"/>
        <v>Au</v>
      </c>
      <c r="V181" s="45"/>
      <c r="W181" s="45"/>
      <c r="X181" s="45"/>
      <c r="Y181" s="45"/>
      <c r="Z181" s="45"/>
      <c r="AA181" s="45"/>
      <c r="AB181" s="45"/>
    </row>
    <row r="182" spans="1:810" customFormat="1" x14ac:dyDescent="0.3">
      <c r="A182" s="49"/>
      <c r="B182" s="51">
        <v>3</v>
      </c>
      <c r="C182" s="108" t="s">
        <v>492</v>
      </c>
      <c r="D182" s="109" t="s">
        <v>479</v>
      </c>
      <c r="E182" s="110" t="s">
        <v>309</v>
      </c>
      <c r="F182" s="110" t="s">
        <v>204</v>
      </c>
      <c r="G182" s="110"/>
      <c r="H182" s="111"/>
      <c r="I182" s="110">
        <v>2</v>
      </c>
      <c r="J182" s="110" t="s">
        <v>32</v>
      </c>
      <c r="K182" s="110" t="s">
        <v>80</v>
      </c>
      <c r="L182" s="112">
        <v>120</v>
      </c>
      <c r="M182" s="113">
        <v>1978</v>
      </c>
      <c r="N182" s="130">
        <v>1978</v>
      </c>
      <c r="O182" s="111"/>
      <c r="P182" s="114"/>
      <c r="Q182" s="114"/>
      <c r="R182" s="76" t="s">
        <v>302</v>
      </c>
      <c r="S182" s="74"/>
      <c r="T182" s="115" t="s">
        <v>166</v>
      </c>
      <c r="U182" s="46" t="str">
        <f t="shared" si="2"/>
        <v>Oil Sands</v>
      </c>
      <c r="V182" s="45"/>
      <c r="W182" s="45"/>
      <c r="X182" s="45"/>
      <c r="Y182" s="45"/>
      <c r="Z182" s="45"/>
      <c r="AA182" s="45"/>
      <c r="AB182" s="45"/>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32"/>
      <c r="FH182" s="132"/>
      <c r="FI182" s="132"/>
      <c r="FJ182" s="132"/>
      <c r="FK182" s="132"/>
      <c r="FL182" s="132"/>
      <c r="FM182" s="132"/>
      <c r="FN182" s="132"/>
      <c r="FO182" s="132"/>
      <c r="FP182" s="132"/>
      <c r="FQ182" s="132"/>
      <c r="FR182" s="132"/>
      <c r="FS182" s="132"/>
      <c r="FT182" s="132"/>
      <c r="FU182" s="132"/>
      <c r="FV182" s="132"/>
      <c r="FW182" s="132"/>
      <c r="FX182" s="132"/>
      <c r="FY182" s="132"/>
      <c r="FZ182" s="132"/>
      <c r="GA182" s="132"/>
      <c r="GB182" s="132"/>
      <c r="GC182" s="132"/>
      <c r="GD182" s="132"/>
      <c r="GE182" s="132"/>
      <c r="GF182" s="132"/>
      <c r="GG182" s="132"/>
      <c r="GH182" s="132"/>
      <c r="GI182" s="132"/>
      <c r="GJ182" s="132"/>
      <c r="GK182" s="132"/>
      <c r="GL182" s="132"/>
      <c r="GM182" s="132"/>
      <c r="GN182" s="132"/>
      <c r="GO182" s="132"/>
      <c r="GP182" s="132"/>
      <c r="GQ182" s="132"/>
      <c r="GR182" s="132"/>
      <c r="GS182" s="132"/>
      <c r="GT182" s="132"/>
      <c r="GU182" s="132"/>
      <c r="GV182" s="132"/>
      <c r="GW182" s="132"/>
      <c r="GX182" s="132"/>
      <c r="GY182" s="132"/>
      <c r="GZ182" s="132"/>
      <c r="HA182" s="132"/>
      <c r="HB182" s="132"/>
      <c r="HC182" s="132"/>
      <c r="HD182" s="132"/>
      <c r="HE182" s="132"/>
      <c r="HF182" s="132"/>
      <c r="HG182" s="132"/>
      <c r="HH182" s="132"/>
      <c r="HI182" s="132"/>
      <c r="HJ182" s="132"/>
      <c r="HK182" s="132"/>
      <c r="HL182" s="132"/>
      <c r="HM182" s="132"/>
      <c r="HN182" s="132"/>
      <c r="HO182" s="132"/>
      <c r="HP182" s="132"/>
      <c r="HQ182" s="132"/>
      <c r="HR182" s="132"/>
      <c r="HS182" s="132"/>
      <c r="HT182" s="132"/>
      <c r="HU182" s="132"/>
      <c r="HV182" s="132"/>
      <c r="HW182" s="132"/>
      <c r="HX182" s="132"/>
      <c r="HY182" s="132"/>
      <c r="HZ182" s="132"/>
      <c r="IA182" s="132"/>
      <c r="IB182" s="132"/>
      <c r="IC182" s="132"/>
      <c r="ID182" s="132"/>
      <c r="IE182" s="132"/>
      <c r="IF182" s="132"/>
      <c r="IG182" s="132"/>
      <c r="IH182" s="132"/>
      <c r="II182" s="132"/>
      <c r="IJ182" s="132"/>
      <c r="IK182" s="132"/>
      <c r="IL182" s="132"/>
      <c r="IM182" s="132"/>
      <c r="IN182" s="132"/>
      <c r="IO182" s="132"/>
      <c r="IP182" s="132"/>
      <c r="IQ182" s="132"/>
      <c r="IR182" s="132"/>
      <c r="IS182" s="132"/>
      <c r="IT182" s="132"/>
      <c r="IU182" s="132"/>
      <c r="IV182" s="132"/>
      <c r="IW182" s="132"/>
      <c r="IX182" s="132"/>
      <c r="IY182" s="132"/>
      <c r="IZ182" s="132"/>
      <c r="JA182" s="132"/>
      <c r="JB182" s="132"/>
      <c r="JC182" s="132"/>
      <c r="JD182" s="132"/>
      <c r="JE182" s="132"/>
      <c r="JF182" s="132"/>
      <c r="JG182" s="132"/>
      <c r="JH182" s="132"/>
      <c r="JI182" s="132"/>
      <c r="JJ182" s="132"/>
      <c r="JK182" s="132"/>
      <c r="JL182" s="132"/>
      <c r="JM182" s="132"/>
      <c r="JN182" s="132"/>
      <c r="JO182" s="132"/>
      <c r="JP182" s="132"/>
      <c r="JQ182" s="132"/>
      <c r="JR182" s="132"/>
      <c r="JS182" s="132"/>
      <c r="JT182" s="132"/>
      <c r="JU182" s="132"/>
      <c r="JV182" s="132"/>
      <c r="JW182" s="132"/>
      <c r="JX182" s="132"/>
      <c r="JY182" s="132"/>
      <c r="JZ182" s="132"/>
      <c r="KA182" s="132"/>
      <c r="KB182" s="132"/>
      <c r="KC182" s="132"/>
      <c r="KD182" s="132"/>
      <c r="KE182" s="132"/>
      <c r="KF182" s="132"/>
      <c r="KG182" s="132"/>
      <c r="KH182" s="132"/>
      <c r="KI182" s="132"/>
      <c r="KJ182" s="132"/>
      <c r="KK182" s="132"/>
      <c r="KL182" s="132"/>
      <c r="KM182" s="132"/>
      <c r="KN182" s="132"/>
      <c r="KO182" s="132"/>
      <c r="KP182" s="132"/>
      <c r="KQ182" s="132"/>
      <c r="KR182" s="132"/>
      <c r="KS182" s="132"/>
      <c r="KT182" s="132"/>
      <c r="KU182" s="132"/>
      <c r="KV182" s="132"/>
      <c r="KW182" s="132"/>
      <c r="KX182" s="132"/>
      <c r="KY182" s="132"/>
      <c r="KZ182" s="132"/>
      <c r="LA182" s="132"/>
      <c r="LB182" s="132"/>
      <c r="LC182" s="132"/>
      <c r="LD182" s="132"/>
      <c r="LE182" s="132"/>
      <c r="LF182" s="132"/>
      <c r="LG182" s="132"/>
      <c r="LH182" s="132"/>
      <c r="LI182" s="132"/>
      <c r="LJ182" s="132"/>
      <c r="LK182" s="132"/>
      <c r="LL182" s="132"/>
      <c r="LM182" s="132"/>
      <c r="LN182" s="132"/>
      <c r="LO182" s="132"/>
      <c r="LP182" s="132"/>
      <c r="LQ182" s="132"/>
      <c r="LR182" s="132"/>
      <c r="LS182" s="132"/>
      <c r="LT182" s="132"/>
      <c r="LU182" s="132"/>
      <c r="LV182" s="132"/>
      <c r="LW182" s="132"/>
      <c r="LX182" s="132"/>
      <c r="LY182" s="132"/>
      <c r="LZ182" s="132"/>
      <c r="MA182" s="132"/>
      <c r="MB182" s="132"/>
      <c r="MC182" s="132"/>
      <c r="MD182" s="132"/>
      <c r="ME182" s="132"/>
      <c r="MF182" s="132"/>
      <c r="MG182" s="132"/>
      <c r="MH182" s="132"/>
      <c r="MI182" s="132"/>
      <c r="MJ182" s="132"/>
      <c r="MK182" s="132"/>
      <c r="ML182" s="132"/>
      <c r="MM182" s="132"/>
      <c r="MN182" s="132"/>
      <c r="MO182" s="132"/>
      <c r="MP182" s="132"/>
      <c r="MQ182" s="132"/>
      <c r="MR182" s="132"/>
      <c r="MS182" s="132"/>
      <c r="MT182" s="132"/>
      <c r="MU182" s="132"/>
      <c r="MV182" s="132"/>
      <c r="MW182" s="132"/>
      <c r="MX182" s="132"/>
      <c r="MY182" s="132"/>
      <c r="MZ182" s="132"/>
      <c r="NA182" s="132"/>
      <c r="NB182" s="132"/>
      <c r="NC182" s="132"/>
      <c r="ND182" s="132"/>
      <c r="NE182" s="132"/>
      <c r="NF182" s="132"/>
      <c r="NG182" s="132"/>
      <c r="NH182" s="132"/>
      <c r="NI182" s="132"/>
      <c r="NJ182" s="132"/>
      <c r="NK182" s="132"/>
      <c r="NL182" s="132"/>
      <c r="NM182" s="132"/>
      <c r="NN182" s="132"/>
      <c r="NO182" s="132"/>
      <c r="NP182" s="132"/>
      <c r="NQ182" s="132"/>
      <c r="NR182" s="132"/>
      <c r="NS182" s="132"/>
      <c r="NT182" s="132"/>
      <c r="NU182" s="132"/>
      <c r="NV182" s="132"/>
      <c r="NW182" s="132"/>
      <c r="NX182" s="132"/>
      <c r="NY182" s="132"/>
      <c r="NZ182" s="132"/>
      <c r="OA182" s="132"/>
      <c r="OB182" s="132"/>
      <c r="OC182" s="132"/>
      <c r="OD182" s="132"/>
      <c r="OE182" s="132"/>
      <c r="OF182" s="132"/>
      <c r="OG182" s="132"/>
      <c r="OH182" s="132"/>
      <c r="OI182" s="132"/>
      <c r="OJ182" s="132"/>
      <c r="OK182" s="132"/>
      <c r="OL182" s="132"/>
      <c r="OM182" s="132"/>
      <c r="ON182" s="132"/>
      <c r="OO182" s="132"/>
      <c r="OP182" s="132"/>
      <c r="OQ182" s="132"/>
      <c r="OR182" s="132"/>
      <c r="OS182" s="132"/>
      <c r="OT182" s="132"/>
      <c r="OU182" s="132"/>
      <c r="OV182" s="132"/>
      <c r="OW182" s="132"/>
      <c r="OX182" s="132"/>
      <c r="OY182" s="132"/>
      <c r="OZ182" s="132"/>
      <c r="PA182" s="132"/>
      <c r="PB182" s="132"/>
      <c r="PC182" s="132"/>
      <c r="PD182" s="132"/>
      <c r="PE182" s="132"/>
      <c r="PF182" s="132"/>
      <c r="PG182" s="132"/>
      <c r="PH182" s="132"/>
      <c r="PI182" s="132"/>
      <c r="PJ182" s="132"/>
      <c r="PK182" s="132"/>
      <c r="PL182" s="132"/>
      <c r="PM182" s="132"/>
      <c r="PN182" s="132"/>
      <c r="PO182" s="132"/>
      <c r="PP182" s="132"/>
      <c r="PQ182" s="132"/>
      <c r="PR182" s="132"/>
      <c r="PS182" s="132"/>
      <c r="PT182" s="132"/>
      <c r="PU182" s="132"/>
      <c r="PV182" s="132"/>
      <c r="PW182" s="132"/>
      <c r="PX182" s="132"/>
      <c r="PY182" s="132"/>
      <c r="PZ182" s="132"/>
      <c r="QA182" s="132"/>
      <c r="QB182" s="132"/>
      <c r="QC182" s="132"/>
      <c r="QD182" s="132"/>
      <c r="QE182" s="132"/>
      <c r="QF182" s="132"/>
      <c r="QG182" s="132"/>
      <c r="QH182" s="132"/>
      <c r="QI182" s="132"/>
      <c r="QJ182" s="132"/>
      <c r="QK182" s="132"/>
      <c r="QL182" s="132"/>
      <c r="QM182" s="132"/>
      <c r="QN182" s="132"/>
      <c r="QO182" s="132"/>
      <c r="QP182" s="132"/>
      <c r="QQ182" s="132"/>
      <c r="QR182" s="132"/>
      <c r="QS182" s="132"/>
      <c r="QT182" s="132"/>
      <c r="QU182" s="132"/>
      <c r="QV182" s="132"/>
      <c r="QW182" s="132"/>
      <c r="QX182" s="132"/>
      <c r="QY182" s="132"/>
      <c r="QZ182" s="132"/>
      <c r="RA182" s="132"/>
      <c r="RB182" s="132"/>
      <c r="RC182" s="132"/>
      <c r="RD182" s="132"/>
      <c r="RE182" s="132"/>
      <c r="RF182" s="132"/>
      <c r="RG182" s="132"/>
      <c r="RH182" s="132"/>
      <c r="RI182" s="132"/>
      <c r="RJ182" s="132"/>
      <c r="RK182" s="132"/>
      <c r="RL182" s="132"/>
      <c r="RM182" s="132"/>
      <c r="RN182" s="132"/>
      <c r="RO182" s="132"/>
      <c r="RP182" s="132"/>
      <c r="RQ182" s="132"/>
      <c r="RR182" s="132"/>
      <c r="RS182" s="132"/>
      <c r="RT182" s="132"/>
      <c r="RU182" s="132"/>
      <c r="RV182" s="132"/>
      <c r="RW182" s="132"/>
      <c r="RX182" s="132"/>
      <c r="RY182" s="132"/>
      <c r="RZ182" s="132"/>
      <c r="SA182" s="132"/>
      <c r="SB182" s="132"/>
      <c r="SC182" s="132"/>
      <c r="SD182" s="132"/>
      <c r="SE182" s="132"/>
      <c r="SF182" s="132"/>
      <c r="SG182" s="132"/>
      <c r="SH182" s="132"/>
      <c r="SI182" s="132"/>
      <c r="SJ182" s="132"/>
      <c r="SK182" s="132"/>
      <c r="SL182" s="132"/>
      <c r="SM182" s="132"/>
      <c r="SN182" s="132"/>
      <c r="SO182" s="132"/>
      <c r="SP182" s="132"/>
      <c r="SQ182" s="132"/>
      <c r="SR182" s="132"/>
      <c r="SS182" s="132"/>
      <c r="ST182" s="132"/>
      <c r="SU182" s="132"/>
      <c r="SV182" s="132"/>
      <c r="SW182" s="132"/>
      <c r="SX182" s="132"/>
      <c r="SY182" s="132"/>
      <c r="SZ182" s="132"/>
      <c r="TA182" s="132"/>
      <c r="TB182" s="132"/>
      <c r="TC182" s="132"/>
      <c r="TD182" s="132"/>
      <c r="TE182" s="132"/>
      <c r="TF182" s="132"/>
      <c r="TG182" s="132"/>
      <c r="TH182" s="132"/>
      <c r="TI182" s="132"/>
      <c r="TJ182" s="132"/>
      <c r="TK182" s="132"/>
      <c r="TL182" s="132"/>
      <c r="TM182" s="132"/>
      <c r="TN182" s="132"/>
      <c r="TO182" s="132"/>
      <c r="TP182" s="132"/>
      <c r="TQ182" s="132"/>
      <c r="TR182" s="132"/>
      <c r="TS182" s="132"/>
      <c r="TT182" s="132"/>
      <c r="TU182" s="132"/>
      <c r="TV182" s="132"/>
      <c r="TW182" s="132"/>
      <c r="TX182" s="132"/>
      <c r="TY182" s="132"/>
      <c r="TZ182" s="132"/>
      <c r="UA182" s="132"/>
      <c r="UB182" s="132"/>
      <c r="UC182" s="132"/>
      <c r="UD182" s="132"/>
      <c r="UE182" s="132"/>
      <c r="UF182" s="132"/>
      <c r="UG182" s="132"/>
      <c r="UH182" s="132"/>
      <c r="UI182" s="132"/>
      <c r="UJ182" s="132"/>
      <c r="UK182" s="132"/>
      <c r="UL182" s="132"/>
      <c r="UM182" s="132"/>
      <c r="UN182" s="132"/>
      <c r="UO182" s="132"/>
      <c r="UP182" s="132"/>
      <c r="UQ182" s="132"/>
      <c r="UR182" s="132"/>
      <c r="US182" s="132"/>
      <c r="UT182" s="132"/>
      <c r="UU182" s="132"/>
      <c r="UV182" s="132"/>
      <c r="UW182" s="132"/>
      <c r="UX182" s="132"/>
      <c r="UY182" s="132"/>
      <c r="UZ182" s="132"/>
      <c r="VA182" s="132"/>
      <c r="VB182" s="132"/>
      <c r="VC182" s="132"/>
      <c r="VD182" s="132"/>
      <c r="VE182" s="132"/>
      <c r="VF182" s="132"/>
      <c r="VG182" s="132"/>
      <c r="VH182" s="132"/>
      <c r="VI182" s="132"/>
      <c r="VJ182" s="132"/>
      <c r="VK182" s="132"/>
      <c r="VL182" s="132"/>
      <c r="VM182" s="132"/>
      <c r="VN182" s="132"/>
      <c r="VO182" s="132"/>
      <c r="VP182" s="132"/>
      <c r="VQ182" s="132"/>
      <c r="VR182" s="132"/>
      <c r="VS182" s="132"/>
      <c r="VT182" s="132"/>
      <c r="VU182" s="132"/>
      <c r="VV182" s="132"/>
      <c r="VW182" s="132"/>
      <c r="VX182" s="132"/>
      <c r="VY182" s="132"/>
      <c r="VZ182" s="132"/>
      <c r="WA182" s="132"/>
      <c r="WB182" s="132"/>
      <c r="WC182" s="132"/>
      <c r="WD182" s="132"/>
      <c r="WE182" s="132"/>
      <c r="WF182" s="132"/>
      <c r="WG182" s="132"/>
      <c r="WH182" s="132"/>
      <c r="WI182" s="132"/>
      <c r="WJ182" s="132"/>
      <c r="WK182" s="132"/>
      <c r="WL182" s="132"/>
      <c r="WM182" s="132"/>
      <c r="WN182" s="132"/>
      <c r="WO182" s="132"/>
      <c r="WP182" s="132"/>
      <c r="WQ182" s="132"/>
      <c r="WR182" s="132"/>
      <c r="WS182" s="132"/>
      <c r="WT182" s="132"/>
      <c r="WU182" s="132"/>
      <c r="WV182" s="132"/>
      <c r="WW182" s="132"/>
      <c r="WX182" s="132"/>
      <c r="WY182" s="132"/>
      <c r="WZ182" s="132"/>
      <c r="XA182" s="132"/>
      <c r="XB182" s="132"/>
      <c r="XC182" s="132"/>
      <c r="XD182" s="132"/>
      <c r="XE182" s="132"/>
      <c r="XF182" s="132"/>
      <c r="XG182" s="132"/>
      <c r="XH182" s="132"/>
      <c r="XI182" s="132"/>
      <c r="XJ182" s="132"/>
      <c r="XK182" s="132"/>
      <c r="XL182" s="132"/>
      <c r="XM182" s="132"/>
      <c r="XN182" s="132"/>
      <c r="XO182" s="132"/>
      <c r="XP182" s="132"/>
      <c r="XQ182" s="132"/>
      <c r="XR182" s="132"/>
      <c r="XS182" s="132"/>
      <c r="XT182" s="132"/>
      <c r="XU182" s="132"/>
      <c r="XV182" s="132"/>
      <c r="XW182" s="132"/>
      <c r="XX182" s="132"/>
      <c r="XY182" s="132"/>
      <c r="XZ182" s="132"/>
      <c r="YA182" s="132"/>
      <c r="YB182" s="132"/>
      <c r="YC182" s="132"/>
      <c r="YD182" s="132"/>
      <c r="YE182" s="132"/>
      <c r="YF182" s="132"/>
      <c r="YG182" s="132"/>
      <c r="YH182" s="132"/>
      <c r="YI182" s="132"/>
      <c r="YJ182" s="132"/>
      <c r="YK182" s="132"/>
      <c r="YL182" s="132"/>
      <c r="YM182" s="132"/>
      <c r="YN182" s="132"/>
      <c r="YO182" s="132"/>
      <c r="YP182" s="132"/>
      <c r="YQ182" s="132"/>
      <c r="YR182" s="132"/>
      <c r="YS182" s="132"/>
      <c r="YT182" s="132"/>
      <c r="YU182" s="132"/>
      <c r="YV182" s="132"/>
      <c r="YW182" s="132"/>
      <c r="YX182" s="132"/>
      <c r="YY182" s="132"/>
      <c r="YZ182" s="132"/>
      <c r="ZA182" s="132"/>
      <c r="ZB182" s="132"/>
      <c r="ZC182" s="132"/>
      <c r="ZD182" s="132"/>
      <c r="ZE182" s="132"/>
      <c r="ZF182" s="132"/>
      <c r="ZG182" s="132"/>
      <c r="ZH182" s="132"/>
      <c r="ZI182" s="132"/>
      <c r="ZJ182" s="132"/>
      <c r="ZK182" s="132"/>
      <c r="ZL182" s="132"/>
      <c r="ZM182" s="132"/>
      <c r="ZN182" s="132"/>
      <c r="ZO182" s="132"/>
      <c r="ZP182" s="132"/>
      <c r="ZQ182" s="132"/>
      <c r="ZR182" s="132"/>
      <c r="ZS182" s="132"/>
      <c r="ZT182" s="132"/>
      <c r="ZU182" s="132"/>
      <c r="ZV182" s="132"/>
      <c r="ZW182" s="132"/>
      <c r="ZX182" s="132"/>
      <c r="ZY182" s="132"/>
      <c r="ZZ182" s="132"/>
      <c r="AAA182" s="132"/>
      <c r="AAB182" s="132"/>
      <c r="AAC182" s="132"/>
      <c r="AAD182" s="132"/>
      <c r="AAE182" s="132"/>
      <c r="AAF182" s="132"/>
      <c r="AAG182" s="132"/>
      <c r="AAH182" s="132"/>
      <c r="AAI182" s="132"/>
      <c r="AAJ182" s="132"/>
      <c r="AAK182" s="132"/>
      <c r="AAL182" s="132"/>
      <c r="AAM182" s="132"/>
      <c r="AAN182" s="132"/>
      <c r="AAO182" s="132"/>
      <c r="AAP182" s="132"/>
      <c r="AAQ182" s="132"/>
      <c r="AAR182" s="132"/>
      <c r="AAS182" s="132"/>
      <c r="AAT182" s="132"/>
      <c r="AAU182" s="132"/>
      <c r="AAV182" s="132"/>
      <c r="AAW182" s="132"/>
      <c r="AAX182" s="132"/>
      <c r="AAY182" s="132"/>
      <c r="AAZ182" s="132"/>
      <c r="ABA182" s="132"/>
      <c r="ABB182" s="132"/>
      <c r="ABC182" s="132"/>
      <c r="ABD182" s="132"/>
      <c r="ABE182" s="132"/>
      <c r="ABF182" s="132"/>
      <c r="ABG182" s="132"/>
      <c r="ABH182" s="132"/>
      <c r="ABI182" s="132"/>
      <c r="ABJ182" s="132"/>
      <c r="ABK182" s="132"/>
      <c r="ABL182" s="132"/>
      <c r="ABM182" s="132"/>
      <c r="ABN182" s="132"/>
      <c r="ABO182" s="132"/>
      <c r="ABP182" s="132"/>
      <c r="ABQ182" s="132"/>
      <c r="ABR182" s="132"/>
      <c r="ABS182" s="132"/>
      <c r="ABT182" s="132"/>
      <c r="ABU182" s="132"/>
      <c r="ABV182" s="132"/>
      <c r="ABW182" s="132"/>
      <c r="ABX182" s="132"/>
      <c r="ABY182" s="132"/>
      <c r="ABZ182" s="132"/>
      <c r="ACA182" s="132"/>
      <c r="ACB182" s="132"/>
      <c r="ACC182" s="132"/>
      <c r="ACD182" s="132"/>
      <c r="ACE182" s="132"/>
      <c r="ACF182" s="132"/>
      <c r="ACG182" s="132"/>
      <c r="ACH182" s="132"/>
      <c r="ACI182" s="132"/>
      <c r="ACJ182" s="132"/>
      <c r="ACK182" s="132"/>
      <c r="ACL182" s="132"/>
      <c r="ACM182" s="132"/>
      <c r="ACN182" s="132"/>
      <c r="ACO182" s="132"/>
      <c r="ACP182" s="132"/>
      <c r="ACQ182" s="132"/>
      <c r="ACR182" s="132"/>
      <c r="ACS182" s="132"/>
      <c r="ACT182" s="132"/>
      <c r="ACU182" s="132"/>
      <c r="ACV182" s="132"/>
      <c r="ACW182" s="132"/>
      <c r="ACX182" s="132"/>
      <c r="ACY182" s="132"/>
      <c r="ACZ182" s="132"/>
      <c r="ADA182" s="132"/>
      <c r="ADB182" s="132"/>
      <c r="ADC182" s="132"/>
      <c r="ADD182" s="132"/>
      <c r="ADE182" s="132"/>
      <c r="ADF182" s="132"/>
      <c r="ADG182" s="132"/>
      <c r="ADH182" s="132"/>
      <c r="ADI182" s="132"/>
      <c r="ADJ182" s="132"/>
      <c r="ADK182" s="132"/>
      <c r="ADL182" s="132"/>
      <c r="ADM182" s="132"/>
      <c r="ADN182" s="132"/>
      <c r="ADO182" s="132"/>
      <c r="ADP182" s="132"/>
      <c r="ADQ182" s="132"/>
      <c r="ADR182" s="132"/>
      <c r="ADS182" s="132"/>
      <c r="ADT182" s="132"/>
      <c r="ADU182" s="132"/>
      <c r="ADV182" s="132"/>
      <c r="ADW182" s="132"/>
      <c r="ADX182" s="132"/>
      <c r="ADY182" s="132"/>
      <c r="ADZ182" s="132"/>
      <c r="AEA182" s="132"/>
      <c r="AEB182" s="132"/>
      <c r="AEC182" s="132"/>
      <c r="AED182" s="132"/>
    </row>
    <row r="183" spans="1:810" s="10" customFormat="1" x14ac:dyDescent="0.3">
      <c r="A183" s="49"/>
      <c r="B183" s="51">
        <v>3</v>
      </c>
      <c r="C183" s="108" t="s">
        <v>493</v>
      </c>
      <c r="D183" s="109" t="s">
        <v>494</v>
      </c>
      <c r="E183" s="110" t="s">
        <v>192</v>
      </c>
      <c r="F183" s="110" t="s">
        <v>101</v>
      </c>
      <c r="G183" s="110">
        <v>11</v>
      </c>
      <c r="H183" s="111"/>
      <c r="I183" s="110">
        <v>1</v>
      </c>
      <c r="J183" s="110" t="s">
        <v>32</v>
      </c>
      <c r="K183" s="110" t="s">
        <v>96</v>
      </c>
      <c r="L183" s="112">
        <v>74</v>
      </c>
      <c r="M183" s="113">
        <v>1977</v>
      </c>
      <c r="N183" s="65">
        <v>28184</v>
      </c>
      <c r="O183" s="111"/>
      <c r="P183" s="114"/>
      <c r="Q183" s="114"/>
      <c r="R183" s="76" t="s">
        <v>302</v>
      </c>
      <c r="S183" s="74"/>
      <c r="T183" s="45"/>
      <c r="U183" s="46" t="str">
        <f t="shared" si="2"/>
        <v>Pb</v>
      </c>
      <c r="V183" s="45"/>
      <c r="W183" s="45"/>
      <c r="X183" s="45"/>
      <c r="Y183" s="45"/>
      <c r="Z183" s="45"/>
      <c r="AA183" s="45"/>
      <c r="AB183" s="45"/>
    </row>
    <row r="184" spans="1:810" s="10" customFormat="1" x14ac:dyDescent="0.3">
      <c r="A184" s="49"/>
      <c r="B184" s="51">
        <v>3</v>
      </c>
      <c r="C184" s="108" t="s">
        <v>495</v>
      </c>
      <c r="D184" s="109" t="s">
        <v>49</v>
      </c>
      <c r="E184" s="110" t="s">
        <v>58</v>
      </c>
      <c r="F184" s="110" t="s">
        <v>204</v>
      </c>
      <c r="G184" s="110">
        <v>21</v>
      </c>
      <c r="H184" s="111"/>
      <c r="I184" s="110">
        <v>1</v>
      </c>
      <c r="J184" s="110" t="s">
        <v>32</v>
      </c>
      <c r="K184" s="110" t="s">
        <v>43</v>
      </c>
      <c r="L184" s="112">
        <v>59</v>
      </c>
      <c r="M184" s="113">
        <v>1977</v>
      </c>
      <c r="N184" s="67">
        <v>28157</v>
      </c>
      <c r="O184" s="111">
        <v>30000</v>
      </c>
      <c r="P184" s="114"/>
      <c r="Q184" s="114"/>
      <c r="R184" s="76" t="s">
        <v>235</v>
      </c>
      <c r="S184" s="74" t="s">
        <v>496</v>
      </c>
      <c r="T184" s="45" t="s">
        <v>497</v>
      </c>
      <c r="U184" s="46" t="str">
        <f t="shared" si="2"/>
        <v>U</v>
      </c>
      <c r="V184" s="45"/>
      <c r="W184" s="45"/>
      <c r="X184" s="45"/>
      <c r="Y184" s="45"/>
      <c r="Z184" s="45">
        <v>1958</v>
      </c>
      <c r="AA184" s="45"/>
      <c r="AB184" s="45" t="s">
        <v>49</v>
      </c>
    </row>
    <row r="185" spans="1:810" s="10" customFormat="1" x14ac:dyDescent="0.3">
      <c r="A185" s="49"/>
      <c r="B185" s="51">
        <v>3</v>
      </c>
      <c r="C185" s="108" t="s">
        <v>498</v>
      </c>
      <c r="D185" s="109" t="s">
        <v>499</v>
      </c>
      <c r="E185" s="110" t="s">
        <v>58</v>
      </c>
      <c r="F185" s="110" t="s">
        <v>204</v>
      </c>
      <c r="G185" s="110">
        <v>9</v>
      </c>
      <c r="H185" s="111"/>
      <c r="I185" s="110">
        <v>1</v>
      </c>
      <c r="J185" s="110" t="s">
        <v>32</v>
      </c>
      <c r="K185" s="110" t="s">
        <v>33</v>
      </c>
      <c r="L185" s="112">
        <v>96</v>
      </c>
      <c r="M185" s="113">
        <v>1977</v>
      </c>
      <c r="N185" s="130">
        <v>1977</v>
      </c>
      <c r="O185" s="111"/>
      <c r="P185" s="114"/>
      <c r="Q185" s="114"/>
      <c r="R185" s="76" t="s">
        <v>302</v>
      </c>
      <c r="S185" s="74"/>
      <c r="T185" s="45"/>
      <c r="U185" s="46" t="str">
        <f t="shared" si="2"/>
        <v>REE</v>
      </c>
      <c r="V185" s="45"/>
      <c r="W185" s="45"/>
      <c r="X185" s="45"/>
      <c r="Y185" s="45"/>
      <c r="Z185" s="45"/>
      <c r="AA185" s="45"/>
      <c r="AB185" s="45"/>
    </row>
    <row r="186" spans="1:810" s="10" customFormat="1" x14ac:dyDescent="0.3">
      <c r="A186" s="49"/>
      <c r="B186" s="51">
        <v>3</v>
      </c>
      <c r="C186" s="108" t="s">
        <v>393</v>
      </c>
      <c r="D186" s="109" t="s">
        <v>389</v>
      </c>
      <c r="E186" s="110" t="s">
        <v>309</v>
      </c>
      <c r="F186" s="110" t="s">
        <v>101</v>
      </c>
      <c r="G186" s="110">
        <v>6</v>
      </c>
      <c r="H186" s="111"/>
      <c r="I186" s="110">
        <v>2</v>
      </c>
      <c r="J186" s="110" t="s">
        <v>32</v>
      </c>
      <c r="K186" s="110" t="s">
        <v>80</v>
      </c>
      <c r="L186" s="112">
        <v>162</v>
      </c>
      <c r="M186" s="113">
        <v>1977</v>
      </c>
      <c r="N186" s="130">
        <v>1977</v>
      </c>
      <c r="O186" s="111"/>
      <c r="P186" s="114"/>
      <c r="Q186" s="114"/>
      <c r="R186" s="76" t="s">
        <v>302</v>
      </c>
      <c r="S186" s="74"/>
      <c r="T186" s="115" t="s">
        <v>166</v>
      </c>
      <c r="U186" s="46" t="str">
        <f t="shared" si="2"/>
        <v>Limestone</v>
      </c>
      <c r="V186" s="45"/>
      <c r="W186" s="45"/>
      <c r="X186" s="45"/>
      <c r="Y186" s="45"/>
      <c r="Z186" s="45"/>
      <c r="AA186" s="45"/>
      <c r="AB186" s="45"/>
    </row>
    <row r="187" spans="1:810" s="10" customFormat="1" x14ac:dyDescent="0.3">
      <c r="A187" s="49"/>
      <c r="B187" s="51">
        <v>3</v>
      </c>
      <c r="C187" s="108" t="s">
        <v>500</v>
      </c>
      <c r="D187" s="109" t="s">
        <v>49</v>
      </c>
      <c r="E187" s="110"/>
      <c r="F187" s="110"/>
      <c r="G187" s="110"/>
      <c r="H187" s="111"/>
      <c r="I187" s="110">
        <v>1</v>
      </c>
      <c r="J187" s="110" t="s">
        <v>32</v>
      </c>
      <c r="K187" s="110" t="s">
        <v>33</v>
      </c>
      <c r="L187" s="112">
        <v>180</v>
      </c>
      <c r="M187" s="113">
        <v>1977</v>
      </c>
      <c r="N187" s="130">
        <v>1977</v>
      </c>
      <c r="O187" s="111">
        <v>40</v>
      </c>
      <c r="P187" s="114"/>
      <c r="Q187" s="114"/>
      <c r="R187" s="76" t="s">
        <v>302</v>
      </c>
      <c r="S187" s="74"/>
      <c r="T187" s="115" t="s">
        <v>166</v>
      </c>
      <c r="U187" s="46" t="str">
        <f t="shared" si="2"/>
        <v>U</v>
      </c>
      <c r="V187" s="45"/>
      <c r="W187" s="45"/>
      <c r="X187" s="45"/>
      <c r="Y187" s="45"/>
      <c r="Z187" s="45"/>
      <c r="AA187" s="45"/>
      <c r="AB187" s="45"/>
    </row>
    <row r="188" spans="1:810" s="10" customFormat="1" x14ac:dyDescent="0.3">
      <c r="A188" s="49"/>
      <c r="B188" s="51">
        <v>3</v>
      </c>
      <c r="C188" s="108" t="s">
        <v>501</v>
      </c>
      <c r="D188" s="109" t="s">
        <v>49</v>
      </c>
      <c r="E188" s="110" t="s">
        <v>192</v>
      </c>
      <c r="F188" s="110" t="s">
        <v>101</v>
      </c>
      <c r="G188" s="110">
        <v>9</v>
      </c>
      <c r="H188" s="111"/>
      <c r="I188" s="110">
        <v>1</v>
      </c>
      <c r="J188" s="110" t="s">
        <v>32</v>
      </c>
      <c r="K188" s="110" t="s">
        <v>80</v>
      </c>
      <c r="L188" s="112">
        <v>64</v>
      </c>
      <c r="M188" s="113">
        <v>1976</v>
      </c>
      <c r="N188" s="67">
        <v>27851</v>
      </c>
      <c r="O188" s="111"/>
      <c r="P188" s="114"/>
      <c r="Q188" s="114"/>
      <c r="R188" s="76" t="s">
        <v>302</v>
      </c>
      <c r="S188" s="74"/>
      <c r="T188" s="45"/>
      <c r="U188" s="46" t="str">
        <f t="shared" si="2"/>
        <v>U</v>
      </c>
      <c r="V188" s="45"/>
      <c r="W188" s="45"/>
      <c r="X188" s="45"/>
      <c r="Y188" s="45"/>
      <c r="Z188" s="45"/>
      <c r="AA188" s="45"/>
      <c r="AB188" s="45"/>
    </row>
    <row r="189" spans="1:810" s="10" customFormat="1" ht="28.2" customHeight="1" x14ac:dyDescent="0.3">
      <c r="A189" s="34"/>
      <c r="B189" s="51">
        <v>2</v>
      </c>
      <c r="C189" s="108" t="s">
        <v>502</v>
      </c>
      <c r="D189" s="109" t="s">
        <v>113</v>
      </c>
      <c r="E189" s="110" t="s">
        <v>58</v>
      </c>
      <c r="F189" s="110" t="s">
        <v>204</v>
      </c>
      <c r="G189" s="110">
        <v>25</v>
      </c>
      <c r="H189" s="111">
        <v>1000000</v>
      </c>
      <c r="I189" s="110">
        <v>1</v>
      </c>
      <c r="J189" s="110" t="s">
        <v>32</v>
      </c>
      <c r="K189" s="110" t="s">
        <v>33</v>
      </c>
      <c r="L189" s="112">
        <v>184</v>
      </c>
      <c r="M189" s="113">
        <v>1976</v>
      </c>
      <c r="N189" s="67">
        <v>27820</v>
      </c>
      <c r="O189" s="111">
        <v>300000</v>
      </c>
      <c r="P189" s="114"/>
      <c r="Q189" s="114"/>
      <c r="R189" s="76" t="s">
        <v>235</v>
      </c>
      <c r="S189" s="74" t="s">
        <v>503</v>
      </c>
      <c r="T189" s="45"/>
      <c r="U189" s="46" t="str">
        <f t="shared" si="2"/>
        <v>Pb Zn</v>
      </c>
      <c r="V189" s="45"/>
      <c r="W189" s="45"/>
      <c r="X189" s="45"/>
      <c r="Y189" s="45"/>
      <c r="Z189" s="45"/>
      <c r="AA189" s="45"/>
      <c r="AB189" s="45"/>
    </row>
    <row r="190" spans="1:810" s="10" customFormat="1" x14ac:dyDescent="0.3">
      <c r="A190" s="49"/>
      <c r="B190" s="51">
        <v>3</v>
      </c>
      <c r="C190" s="108" t="s">
        <v>504</v>
      </c>
      <c r="D190" s="109" t="s">
        <v>57</v>
      </c>
      <c r="E190" s="110" t="s">
        <v>58</v>
      </c>
      <c r="F190" s="110"/>
      <c r="G190" s="110">
        <v>37</v>
      </c>
      <c r="H190" s="111"/>
      <c r="I190" s="110">
        <v>2</v>
      </c>
      <c r="J190" s="110" t="s">
        <v>32</v>
      </c>
      <c r="K190" s="110" t="s">
        <v>147</v>
      </c>
      <c r="L190" s="112">
        <v>36</v>
      </c>
      <c r="M190" s="113">
        <v>1976</v>
      </c>
      <c r="N190" s="130">
        <v>1976</v>
      </c>
      <c r="O190" s="111"/>
      <c r="P190" s="114"/>
      <c r="Q190" s="114"/>
      <c r="R190" s="76" t="s">
        <v>302</v>
      </c>
      <c r="S190" s="74"/>
      <c r="T190" s="45"/>
      <c r="U190" s="46" t="str">
        <f t="shared" si="2"/>
        <v>Fe</v>
      </c>
      <c r="V190" s="45"/>
      <c r="W190" s="45"/>
      <c r="X190" s="45"/>
      <c r="Y190" s="45"/>
      <c r="Z190" s="45"/>
      <c r="AA190" s="45"/>
      <c r="AB190" s="45"/>
    </row>
    <row r="191" spans="1:810" s="10" customFormat="1" x14ac:dyDescent="0.3">
      <c r="A191" s="49"/>
      <c r="B191" s="51">
        <v>3</v>
      </c>
      <c r="C191" s="108" t="s">
        <v>505</v>
      </c>
      <c r="D191" s="109" t="s">
        <v>31</v>
      </c>
      <c r="E191" s="110" t="s">
        <v>100</v>
      </c>
      <c r="F191" s="110" t="s">
        <v>101</v>
      </c>
      <c r="G191" s="110">
        <v>34</v>
      </c>
      <c r="H191" s="111"/>
      <c r="I191" s="110">
        <v>2</v>
      </c>
      <c r="J191" s="110" t="s">
        <v>32</v>
      </c>
      <c r="K191" s="110" t="s">
        <v>33</v>
      </c>
      <c r="L191" s="112">
        <v>149</v>
      </c>
      <c r="M191" s="113">
        <v>1976</v>
      </c>
      <c r="N191" s="130">
        <v>1976</v>
      </c>
      <c r="O191" s="111"/>
      <c r="P191" s="114"/>
      <c r="Q191" s="114"/>
      <c r="R191" s="76" t="s">
        <v>302</v>
      </c>
      <c r="S191" s="74"/>
      <c r="T191" s="115" t="s">
        <v>166</v>
      </c>
      <c r="U191" s="46" t="str">
        <f t="shared" si="2"/>
        <v>P</v>
      </c>
      <c r="V191" s="45"/>
      <c r="W191" s="45"/>
      <c r="X191" s="45"/>
      <c r="Y191" s="45"/>
      <c r="Z191" s="45"/>
      <c r="AA191" s="45"/>
      <c r="AB191" s="45"/>
    </row>
    <row r="192" spans="1:810" s="10" customFormat="1" x14ac:dyDescent="0.3">
      <c r="A192" s="49"/>
      <c r="B192" s="51">
        <v>3</v>
      </c>
      <c r="C192" s="108" t="s">
        <v>506</v>
      </c>
      <c r="D192" s="109" t="s">
        <v>507</v>
      </c>
      <c r="E192" s="110" t="s">
        <v>309</v>
      </c>
      <c r="F192" s="110" t="s">
        <v>101</v>
      </c>
      <c r="G192" s="110">
        <v>21</v>
      </c>
      <c r="H192" s="111"/>
      <c r="I192" s="110">
        <v>2</v>
      </c>
      <c r="J192" s="110" t="s">
        <v>32</v>
      </c>
      <c r="K192" s="110" t="s">
        <v>33</v>
      </c>
      <c r="L192" s="112">
        <v>18</v>
      </c>
      <c r="M192" s="113">
        <v>1975</v>
      </c>
      <c r="N192" s="67">
        <v>27638</v>
      </c>
      <c r="O192" s="111"/>
      <c r="P192" s="114"/>
      <c r="Q192" s="114"/>
      <c r="R192" s="76" t="s">
        <v>302</v>
      </c>
      <c r="S192" s="74"/>
      <c r="T192" s="45"/>
      <c r="U192" s="46" t="str">
        <f t="shared" si="2"/>
        <v>Barite</v>
      </c>
      <c r="V192" s="45"/>
      <c r="W192" s="45"/>
      <c r="X192" s="45"/>
      <c r="Y192" s="45"/>
      <c r="Z192" s="45"/>
      <c r="AA192" s="45"/>
      <c r="AB192" s="45"/>
    </row>
    <row r="193" spans="1:28" s="10" customFormat="1" x14ac:dyDescent="0.3">
      <c r="A193" s="34"/>
      <c r="B193" s="51">
        <v>2</v>
      </c>
      <c r="C193" s="108" t="s">
        <v>508</v>
      </c>
      <c r="D193" s="109" t="s">
        <v>254</v>
      </c>
      <c r="E193" s="110"/>
      <c r="F193" s="110"/>
      <c r="G193" s="110"/>
      <c r="H193" s="111"/>
      <c r="I193" s="110">
        <v>1</v>
      </c>
      <c r="J193" s="110" t="s">
        <v>32</v>
      </c>
      <c r="K193" s="110" t="s">
        <v>49</v>
      </c>
      <c r="L193" s="112"/>
      <c r="M193" s="113">
        <v>1975</v>
      </c>
      <c r="N193" s="67">
        <v>27546</v>
      </c>
      <c r="O193" s="111" t="s">
        <v>509</v>
      </c>
      <c r="P193" s="114"/>
      <c r="Q193" s="114"/>
      <c r="R193" s="76" t="s">
        <v>38</v>
      </c>
      <c r="S193" s="74" t="s">
        <v>510</v>
      </c>
      <c r="T193" s="45"/>
      <c r="U193" s="46" t="str">
        <f t="shared" si="2"/>
        <v>Au Ag</v>
      </c>
      <c r="V193" s="45"/>
      <c r="W193" s="45"/>
      <c r="X193" s="45"/>
      <c r="Y193" s="45"/>
      <c r="Z193" s="45"/>
      <c r="AA193" s="45"/>
      <c r="AB193" s="45"/>
    </row>
    <row r="194" spans="1:28" s="10" customFormat="1" x14ac:dyDescent="0.3">
      <c r="A194" s="34"/>
      <c r="B194" s="51">
        <v>2</v>
      </c>
      <c r="C194" s="108" t="s">
        <v>511</v>
      </c>
      <c r="D194" s="109" t="s">
        <v>113</v>
      </c>
      <c r="E194" s="110" t="s">
        <v>58</v>
      </c>
      <c r="F194" s="110" t="s">
        <v>204</v>
      </c>
      <c r="G194" s="110">
        <v>40</v>
      </c>
      <c r="H194" s="111">
        <v>3000000</v>
      </c>
      <c r="I194" s="110">
        <v>1</v>
      </c>
      <c r="J194" s="110" t="s">
        <v>32</v>
      </c>
      <c r="K194" s="110" t="s">
        <v>43</v>
      </c>
      <c r="L194" s="112">
        <v>219</v>
      </c>
      <c r="M194" s="113">
        <v>1975</v>
      </c>
      <c r="N194" s="67">
        <v>27485</v>
      </c>
      <c r="O194" s="111">
        <v>250000</v>
      </c>
      <c r="P194" s="114" t="s">
        <v>512</v>
      </c>
      <c r="Q194" s="114"/>
      <c r="R194" s="76" t="s">
        <v>302</v>
      </c>
      <c r="S194" s="74"/>
      <c r="T194" s="45"/>
      <c r="U194" s="46" t="str">
        <f t="shared" si="2"/>
        <v>Pb Zn</v>
      </c>
      <c r="V194" s="45"/>
      <c r="W194" s="45"/>
      <c r="X194" s="45"/>
      <c r="Y194" s="45"/>
      <c r="Z194" s="45"/>
      <c r="AA194" s="45"/>
      <c r="AB194" s="45"/>
    </row>
    <row r="195" spans="1:28" s="10" customFormat="1" x14ac:dyDescent="0.3">
      <c r="A195" s="49"/>
      <c r="B195" s="51">
        <v>3</v>
      </c>
      <c r="C195" s="108" t="s">
        <v>513</v>
      </c>
      <c r="D195" s="109" t="s">
        <v>78</v>
      </c>
      <c r="E195" s="110"/>
      <c r="F195" s="110"/>
      <c r="G195" s="110">
        <v>10</v>
      </c>
      <c r="H195" s="111"/>
      <c r="I195" s="110">
        <v>1</v>
      </c>
      <c r="J195" s="110" t="s">
        <v>32</v>
      </c>
      <c r="K195" s="110" t="s">
        <v>43</v>
      </c>
      <c r="L195" s="112">
        <v>22</v>
      </c>
      <c r="M195" s="113">
        <v>1975</v>
      </c>
      <c r="N195" s="67">
        <v>27426</v>
      </c>
      <c r="O195" s="111"/>
      <c r="P195" s="114"/>
      <c r="Q195" s="114"/>
      <c r="R195" s="76" t="s">
        <v>302</v>
      </c>
      <c r="S195" s="74" t="s">
        <v>514</v>
      </c>
      <c r="T195" s="45" t="s">
        <v>515</v>
      </c>
      <c r="U195" s="46" t="str">
        <f t="shared" si="2"/>
        <v>Cu Au</v>
      </c>
      <c r="V195" s="45">
        <v>127</v>
      </c>
      <c r="W195" s="45">
        <v>2.42</v>
      </c>
      <c r="X195" s="45">
        <v>1.1200000000000001</v>
      </c>
      <c r="Y195" s="45">
        <v>3.3183447694868353</v>
      </c>
      <c r="Z195" s="45">
        <v>1979</v>
      </c>
      <c r="AA195" s="45"/>
      <c r="AB195" s="45" t="s">
        <v>76</v>
      </c>
    </row>
    <row r="196" spans="1:28" s="10" customFormat="1" x14ac:dyDescent="0.3">
      <c r="A196" s="34"/>
      <c r="B196" s="51">
        <v>2</v>
      </c>
      <c r="C196" s="108" t="s">
        <v>516</v>
      </c>
      <c r="D196" s="109" t="s">
        <v>113</v>
      </c>
      <c r="E196" s="110" t="s">
        <v>58</v>
      </c>
      <c r="F196" s="110" t="s">
        <v>204</v>
      </c>
      <c r="G196" s="110">
        <v>18</v>
      </c>
      <c r="H196" s="111">
        <v>750000</v>
      </c>
      <c r="I196" s="110">
        <v>1</v>
      </c>
      <c r="J196" s="110" t="s">
        <v>42</v>
      </c>
      <c r="K196" s="110" t="s">
        <v>96</v>
      </c>
      <c r="L196" s="112">
        <v>79</v>
      </c>
      <c r="M196" s="113">
        <v>1975</v>
      </c>
      <c r="N196" s="130">
        <v>1975</v>
      </c>
      <c r="O196" s="111">
        <v>150000</v>
      </c>
      <c r="P196" s="114"/>
      <c r="Q196" s="114"/>
      <c r="R196" s="76" t="s">
        <v>302</v>
      </c>
      <c r="S196" s="74"/>
      <c r="T196" s="45" t="s">
        <v>161</v>
      </c>
      <c r="U196" s="46" t="str">
        <f t="shared" si="2"/>
        <v>Pb Zn</v>
      </c>
      <c r="V196" s="45"/>
      <c r="W196" s="45"/>
      <c r="X196" s="45"/>
      <c r="Y196" s="45"/>
      <c r="Z196" s="45"/>
      <c r="AA196" s="45"/>
      <c r="AB196" s="45" t="s">
        <v>517</v>
      </c>
    </row>
    <row r="197" spans="1:28" s="10" customFormat="1" x14ac:dyDescent="0.3">
      <c r="A197" s="49"/>
      <c r="B197" s="51">
        <v>3</v>
      </c>
      <c r="C197" s="108" t="s">
        <v>518</v>
      </c>
      <c r="D197" s="109" t="s">
        <v>507</v>
      </c>
      <c r="E197" s="110" t="s">
        <v>309</v>
      </c>
      <c r="F197" s="110" t="s">
        <v>101</v>
      </c>
      <c r="G197" s="110">
        <v>15</v>
      </c>
      <c r="H197" s="111"/>
      <c r="I197" s="110">
        <v>1</v>
      </c>
      <c r="J197" s="110" t="s">
        <v>32</v>
      </c>
      <c r="K197" s="110" t="s">
        <v>80</v>
      </c>
      <c r="L197" s="112">
        <v>40</v>
      </c>
      <c r="M197" s="113">
        <v>1975</v>
      </c>
      <c r="N197" s="130">
        <v>1975</v>
      </c>
      <c r="O197" s="111"/>
      <c r="P197" s="114"/>
      <c r="Q197" s="114"/>
      <c r="R197" s="76" t="s">
        <v>302</v>
      </c>
      <c r="S197" s="74"/>
      <c r="T197" s="45"/>
      <c r="U197" s="46" t="str">
        <f t="shared" si="2"/>
        <v>Barite</v>
      </c>
      <c r="V197" s="45"/>
      <c r="W197" s="45"/>
      <c r="X197" s="45"/>
      <c r="Y197" s="45"/>
      <c r="Z197" s="45"/>
      <c r="AA197" s="45"/>
      <c r="AB197" s="45"/>
    </row>
    <row r="198" spans="1:28" s="10" customFormat="1" x14ac:dyDescent="0.3">
      <c r="A198" s="49"/>
      <c r="B198" s="51">
        <v>3</v>
      </c>
      <c r="C198" s="108" t="s">
        <v>519</v>
      </c>
      <c r="D198" s="109" t="s">
        <v>382</v>
      </c>
      <c r="E198" s="110"/>
      <c r="F198" s="110"/>
      <c r="G198" s="110"/>
      <c r="H198" s="111"/>
      <c r="I198" s="110">
        <v>1</v>
      </c>
      <c r="J198" s="110" t="s">
        <v>42</v>
      </c>
      <c r="K198" s="110" t="s">
        <v>49</v>
      </c>
      <c r="L198" s="112">
        <v>65</v>
      </c>
      <c r="M198" s="113">
        <v>1975</v>
      </c>
      <c r="N198" s="130">
        <v>1975</v>
      </c>
      <c r="O198" s="111"/>
      <c r="P198" s="114"/>
      <c r="Q198" s="114"/>
      <c r="R198" s="76" t="s">
        <v>302</v>
      </c>
      <c r="S198" s="74"/>
      <c r="T198" s="45"/>
      <c r="U198" s="46" t="str">
        <f t="shared" si="2"/>
        <v>Mo</v>
      </c>
      <c r="V198" s="45"/>
      <c r="W198" s="45"/>
      <c r="X198" s="45"/>
      <c r="Y198" s="45"/>
      <c r="Z198" s="45"/>
      <c r="AA198" s="45"/>
      <c r="AB198" s="45"/>
    </row>
    <row r="199" spans="1:28" s="10" customFormat="1" x14ac:dyDescent="0.3">
      <c r="A199" s="49"/>
      <c r="B199" s="51">
        <v>3</v>
      </c>
      <c r="C199" s="108" t="s">
        <v>520</v>
      </c>
      <c r="D199" s="109" t="s">
        <v>113</v>
      </c>
      <c r="E199" s="110" t="s">
        <v>192</v>
      </c>
      <c r="F199" s="110" t="s">
        <v>521</v>
      </c>
      <c r="G199" s="110">
        <v>30</v>
      </c>
      <c r="H199" s="111"/>
      <c r="I199" s="110">
        <v>2</v>
      </c>
      <c r="J199" s="110" t="s">
        <v>32</v>
      </c>
      <c r="K199" s="110" t="s">
        <v>80</v>
      </c>
      <c r="L199" s="112">
        <v>186</v>
      </c>
      <c r="M199" s="113">
        <v>1975</v>
      </c>
      <c r="N199" s="130">
        <v>1975</v>
      </c>
      <c r="O199" s="111"/>
      <c r="P199" s="114"/>
      <c r="Q199" s="114"/>
      <c r="R199" s="76" t="s">
        <v>302</v>
      </c>
      <c r="S199" s="74"/>
      <c r="T199" s="45" t="s">
        <v>270</v>
      </c>
      <c r="U199" s="46" t="str">
        <f t="shared" si="2"/>
        <v>Pb Zn</v>
      </c>
      <c r="V199" s="45">
        <v>40</v>
      </c>
      <c r="W199" s="45">
        <v>1.1100000000000001</v>
      </c>
      <c r="X199" s="45">
        <v>0.93</v>
      </c>
      <c r="Y199" s="45">
        <v>5.0224804125971065</v>
      </c>
      <c r="Z199" s="45">
        <v>1956</v>
      </c>
      <c r="AA199" s="45"/>
      <c r="AB199" s="45" t="s">
        <v>522</v>
      </c>
    </row>
    <row r="200" spans="1:28" s="10" customFormat="1" x14ac:dyDescent="0.3">
      <c r="A200" s="51"/>
      <c r="B200" s="51">
        <v>5</v>
      </c>
      <c r="C200" s="108" t="s">
        <v>523</v>
      </c>
      <c r="D200" s="109" t="s">
        <v>524</v>
      </c>
      <c r="E200" s="110" t="s">
        <v>58</v>
      </c>
      <c r="F200" s="110" t="s">
        <v>204</v>
      </c>
      <c r="G200" s="110">
        <v>12</v>
      </c>
      <c r="H200" s="111"/>
      <c r="I200" s="110">
        <v>3</v>
      </c>
      <c r="J200" s="110" t="s">
        <v>49</v>
      </c>
      <c r="K200" s="110" t="s">
        <v>49</v>
      </c>
      <c r="L200" s="112">
        <v>92</v>
      </c>
      <c r="M200" s="113">
        <v>1975</v>
      </c>
      <c r="N200" s="130">
        <v>1975</v>
      </c>
      <c r="O200" s="111"/>
      <c r="P200" s="114"/>
      <c r="Q200" s="114"/>
      <c r="R200" s="76" t="s">
        <v>302</v>
      </c>
      <c r="S200" s="74"/>
      <c r="T200" s="115" t="s">
        <v>166</v>
      </c>
      <c r="U200" s="46" t="str">
        <f t="shared" si="2"/>
        <v>K</v>
      </c>
      <c r="V200" s="45"/>
      <c r="W200" s="45"/>
      <c r="X200" s="45"/>
      <c r="Y200" s="45"/>
      <c r="Z200" s="45"/>
      <c r="AA200" s="45"/>
      <c r="AB200" s="45"/>
    </row>
    <row r="201" spans="1:28" s="10" customFormat="1" x14ac:dyDescent="0.3">
      <c r="A201" s="51"/>
      <c r="B201" s="51">
        <v>5</v>
      </c>
      <c r="C201" s="108" t="s">
        <v>525</v>
      </c>
      <c r="D201" s="109" t="s">
        <v>526</v>
      </c>
      <c r="E201" s="110" t="s">
        <v>192</v>
      </c>
      <c r="F201" s="110" t="s">
        <v>101</v>
      </c>
      <c r="G201" s="110">
        <v>18</v>
      </c>
      <c r="H201" s="111"/>
      <c r="I201" s="110">
        <v>3</v>
      </c>
      <c r="J201" s="110" t="s">
        <v>49</v>
      </c>
      <c r="K201" s="110" t="s">
        <v>49</v>
      </c>
      <c r="L201" s="112">
        <v>161</v>
      </c>
      <c r="M201" s="113">
        <v>1975</v>
      </c>
      <c r="N201" s="130">
        <v>1975</v>
      </c>
      <c r="O201" s="111"/>
      <c r="P201" s="114"/>
      <c r="Q201" s="114"/>
      <c r="R201" s="76" t="s">
        <v>302</v>
      </c>
      <c r="S201" s="74"/>
      <c r="T201" s="45" t="s">
        <v>166</v>
      </c>
      <c r="U201" s="46" t="str">
        <f t="shared" si="2"/>
        <v>Trona</v>
      </c>
      <c r="V201" s="45"/>
      <c r="W201" s="45"/>
      <c r="X201" s="45"/>
      <c r="Y201" s="45"/>
      <c r="Z201" s="45"/>
      <c r="AA201" s="45"/>
      <c r="AB201" s="45"/>
    </row>
    <row r="202" spans="1:28" s="10" customFormat="1" ht="38.4" customHeight="1" x14ac:dyDescent="0.3">
      <c r="A202" s="52"/>
      <c r="B202" s="51">
        <v>1</v>
      </c>
      <c r="C202" s="108" t="s">
        <v>527</v>
      </c>
      <c r="D202" s="109" t="s">
        <v>528</v>
      </c>
      <c r="E202" s="110" t="s">
        <v>58</v>
      </c>
      <c r="F202" s="110" t="s">
        <v>204</v>
      </c>
      <c r="G202" s="110">
        <v>20</v>
      </c>
      <c r="H202" s="111">
        <v>17000000</v>
      </c>
      <c r="I202" s="110">
        <v>1</v>
      </c>
      <c r="J202" s="110" t="s">
        <v>32</v>
      </c>
      <c r="K202" s="110" t="s">
        <v>106</v>
      </c>
      <c r="L202" s="112">
        <v>7</v>
      </c>
      <c r="M202" s="113">
        <v>1974</v>
      </c>
      <c r="N202" s="65">
        <v>27344</v>
      </c>
      <c r="O202" s="111">
        <v>3000000</v>
      </c>
      <c r="P202" s="114">
        <v>45</v>
      </c>
      <c r="Q202" s="114">
        <v>12</v>
      </c>
      <c r="R202" s="76" t="s">
        <v>246</v>
      </c>
      <c r="S202" s="74" t="s">
        <v>529</v>
      </c>
      <c r="T202" s="45" t="s">
        <v>280</v>
      </c>
      <c r="U202" s="46" t="str">
        <f t="shared" si="2"/>
        <v>Pt</v>
      </c>
      <c r="V202" s="45"/>
      <c r="W202" s="45"/>
      <c r="X202" s="45"/>
      <c r="Y202" s="45"/>
      <c r="Z202" s="45"/>
      <c r="AA202" s="45"/>
      <c r="AB202" s="45"/>
    </row>
    <row r="203" spans="1:28" s="10" customFormat="1" x14ac:dyDescent="0.3">
      <c r="A203" s="49"/>
      <c r="B203" s="51">
        <v>3</v>
      </c>
      <c r="C203" s="108" t="s">
        <v>530</v>
      </c>
      <c r="D203" s="109" t="s">
        <v>63</v>
      </c>
      <c r="E203" s="110"/>
      <c r="F203" s="110"/>
      <c r="G203" s="110">
        <v>12</v>
      </c>
      <c r="H203" s="111"/>
      <c r="I203" s="110">
        <v>1</v>
      </c>
      <c r="J203" s="110" t="s">
        <v>42</v>
      </c>
      <c r="K203" s="110" t="s">
        <v>49</v>
      </c>
      <c r="L203" s="112">
        <v>50</v>
      </c>
      <c r="M203" s="113">
        <v>1974</v>
      </c>
      <c r="N203" s="67">
        <v>27334</v>
      </c>
      <c r="O203" s="111"/>
      <c r="P203" s="114"/>
      <c r="Q203" s="114"/>
      <c r="R203" s="76" t="s">
        <v>302</v>
      </c>
      <c r="S203" s="74"/>
      <c r="T203" s="45"/>
      <c r="U203" s="46" t="str">
        <f t="shared" ref="U203:U266" si="3">D203</f>
        <v>Au</v>
      </c>
      <c r="V203" s="45"/>
      <c r="W203" s="45"/>
      <c r="X203" s="45"/>
      <c r="Y203" s="45"/>
      <c r="Z203" s="45"/>
      <c r="AA203" s="45"/>
      <c r="AB203" s="45"/>
    </row>
    <row r="204" spans="1:28" s="10" customFormat="1" x14ac:dyDescent="0.3">
      <c r="A204" s="49"/>
      <c r="B204" s="51">
        <v>3</v>
      </c>
      <c r="C204" s="108" t="s">
        <v>531</v>
      </c>
      <c r="D204" s="109" t="s">
        <v>532</v>
      </c>
      <c r="E204" s="110" t="s">
        <v>58</v>
      </c>
      <c r="F204" s="110" t="s">
        <v>327</v>
      </c>
      <c r="G204" s="110">
        <v>18</v>
      </c>
      <c r="H204" s="111">
        <v>300000</v>
      </c>
      <c r="I204" s="110">
        <v>1</v>
      </c>
      <c r="J204" s="110" t="s">
        <v>32</v>
      </c>
      <c r="K204" s="110" t="s">
        <v>33</v>
      </c>
      <c r="L204" s="112">
        <v>37</v>
      </c>
      <c r="M204" s="113">
        <v>1974</v>
      </c>
      <c r="N204" s="67">
        <v>27181</v>
      </c>
      <c r="O204" s="111">
        <v>38000</v>
      </c>
      <c r="P204" s="114">
        <v>0.03</v>
      </c>
      <c r="Q204" s="114"/>
      <c r="R204" s="76" t="s">
        <v>302</v>
      </c>
      <c r="S204" s="74"/>
      <c r="T204" s="45"/>
      <c r="U204" s="46" t="str">
        <f t="shared" si="3"/>
        <v>Mica</v>
      </c>
      <c r="V204" s="45"/>
      <c r="W204" s="45"/>
      <c r="X204" s="45"/>
      <c r="Y204" s="45"/>
      <c r="Z204" s="45"/>
      <c r="AA204" s="45"/>
      <c r="AB204" s="45"/>
    </row>
    <row r="205" spans="1:28" s="10" customFormat="1" x14ac:dyDescent="0.3">
      <c r="A205" s="49"/>
      <c r="B205" s="51">
        <v>3</v>
      </c>
      <c r="C205" s="108" t="s">
        <v>377</v>
      </c>
      <c r="D205" s="109" t="s">
        <v>533</v>
      </c>
      <c r="E205" s="110" t="s">
        <v>100</v>
      </c>
      <c r="F205" s="110" t="s">
        <v>101</v>
      </c>
      <c r="G205" s="110">
        <v>9</v>
      </c>
      <c r="H205" s="111">
        <v>37000</v>
      </c>
      <c r="I205" s="110">
        <v>1</v>
      </c>
      <c r="J205" s="110" t="s">
        <v>32</v>
      </c>
      <c r="K205" s="110" t="s">
        <v>96</v>
      </c>
      <c r="L205" s="112">
        <v>109</v>
      </c>
      <c r="M205" s="113">
        <v>1974</v>
      </c>
      <c r="N205" s="65">
        <v>27045</v>
      </c>
      <c r="O205" s="111">
        <v>6000</v>
      </c>
      <c r="P205" s="114"/>
      <c r="Q205" s="114"/>
      <c r="R205" s="76" t="s">
        <v>302</v>
      </c>
      <c r="S205" s="74"/>
      <c r="T205" s="45"/>
      <c r="U205" s="46" t="str">
        <f t="shared" si="3"/>
        <v>Ag</v>
      </c>
      <c r="V205" s="45"/>
      <c r="W205" s="45"/>
      <c r="X205" s="45"/>
      <c r="Y205" s="45"/>
      <c r="Z205" s="45"/>
      <c r="AA205" s="45"/>
      <c r="AB205" s="45"/>
    </row>
    <row r="206" spans="1:28" s="10" customFormat="1" x14ac:dyDescent="0.3">
      <c r="A206" s="49"/>
      <c r="B206" s="51">
        <v>3</v>
      </c>
      <c r="C206" s="108" t="s">
        <v>534</v>
      </c>
      <c r="D206" s="109" t="s">
        <v>378</v>
      </c>
      <c r="E206" s="110" t="s">
        <v>58</v>
      </c>
      <c r="F206" s="110" t="s">
        <v>59</v>
      </c>
      <c r="G206" s="110">
        <v>9</v>
      </c>
      <c r="H206" s="111"/>
      <c r="I206" s="110">
        <v>1</v>
      </c>
      <c r="J206" s="110" t="s">
        <v>32</v>
      </c>
      <c r="K206" s="110" t="s">
        <v>96</v>
      </c>
      <c r="L206" s="112">
        <v>49</v>
      </c>
      <c r="M206" s="113">
        <v>1974</v>
      </c>
      <c r="N206" s="65">
        <v>27044</v>
      </c>
      <c r="O206" s="111">
        <v>3800</v>
      </c>
      <c r="P206" s="114">
        <v>0.61</v>
      </c>
      <c r="Q206" s="114"/>
      <c r="R206" s="76" t="s">
        <v>296</v>
      </c>
      <c r="S206" s="74"/>
      <c r="T206" s="45"/>
      <c r="U206" s="46" t="str">
        <f t="shared" si="3"/>
        <v>Ag Pb</v>
      </c>
      <c r="V206" s="45"/>
      <c r="W206" s="45"/>
      <c r="X206" s="45"/>
      <c r="Y206" s="45"/>
      <c r="Z206" s="45"/>
      <c r="AA206" s="45"/>
      <c r="AB206" s="45"/>
    </row>
    <row r="207" spans="1:28" s="10" customFormat="1" x14ac:dyDescent="0.3">
      <c r="A207" s="49"/>
      <c r="B207" s="51">
        <v>3</v>
      </c>
      <c r="C207" s="108" t="s">
        <v>535</v>
      </c>
      <c r="D207" s="109" t="s">
        <v>378</v>
      </c>
      <c r="E207" s="110" t="s">
        <v>58</v>
      </c>
      <c r="F207" s="110" t="s">
        <v>268</v>
      </c>
      <c r="G207" s="110">
        <v>9</v>
      </c>
      <c r="H207" s="111"/>
      <c r="I207" s="110">
        <v>1</v>
      </c>
      <c r="J207" s="110" t="s">
        <v>32</v>
      </c>
      <c r="K207" s="110" t="s">
        <v>106</v>
      </c>
      <c r="L207" s="112">
        <v>10</v>
      </c>
      <c r="M207" s="113">
        <v>1974</v>
      </c>
      <c r="N207" s="130">
        <v>1974</v>
      </c>
      <c r="O207" s="111"/>
      <c r="P207" s="114"/>
      <c r="Q207" s="114"/>
      <c r="R207" s="76" t="s">
        <v>302</v>
      </c>
      <c r="S207" s="74"/>
      <c r="T207" s="115" t="s">
        <v>166</v>
      </c>
      <c r="U207" s="46" t="str">
        <f t="shared" si="3"/>
        <v>Ag Pb</v>
      </c>
      <c r="V207" s="45"/>
      <c r="W207" s="45"/>
      <c r="X207" s="45"/>
      <c r="Y207" s="45"/>
      <c r="Z207" s="45"/>
      <c r="AA207" s="45"/>
      <c r="AB207" s="45"/>
    </row>
    <row r="208" spans="1:28" s="10" customFormat="1" x14ac:dyDescent="0.3">
      <c r="A208" s="49"/>
      <c r="B208" s="51">
        <v>3</v>
      </c>
      <c r="C208" s="108" t="s">
        <v>536</v>
      </c>
      <c r="D208" s="109" t="s">
        <v>479</v>
      </c>
      <c r="E208" s="110" t="s">
        <v>58</v>
      </c>
      <c r="F208" s="110" t="s">
        <v>204</v>
      </c>
      <c r="G208" s="110">
        <v>61</v>
      </c>
      <c r="H208" s="111"/>
      <c r="I208" s="110">
        <v>2</v>
      </c>
      <c r="J208" s="110" t="s">
        <v>32</v>
      </c>
      <c r="K208" s="110" t="s">
        <v>33</v>
      </c>
      <c r="L208" s="112">
        <v>47</v>
      </c>
      <c r="M208" s="113">
        <v>1974</v>
      </c>
      <c r="N208" s="130">
        <v>1974</v>
      </c>
      <c r="O208" s="111"/>
      <c r="P208" s="114"/>
      <c r="Q208" s="114"/>
      <c r="R208" s="76" t="s">
        <v>302</v>
      </c>
      <c r="S208" s="74"/>
      <c r="T208" s="45"/>
      <c r="U208" s="46" t="str">
        <f t="shared" si="3"/>
        <v>Oil Sands</v>
      </c>
      <c r="V208" s="45"/>
      <c r="W208" s="45"/>
      <c r="X208" s="45"/>
      <c r="Y208" s="45"/>
      <c r="Z208" s="45"/>
      <c r="AA208" s="45"/>
      <c r="AB208" s="45"/>
    </row>
    <row r="209" spans="1:810" s="10" customFormat="1" x14ac:dyDescent="0.3">
      <c r="A209" s="49"/>
      <c r="B209" s="51">
        <v>3</v>
      </c>
      <c r="C209" s="108" t="s">
        <v>537</v>
      </c>
      <c r="D209" s="109" t="s">
        <v>457</v>
      </c>
      <c r="E209" s="110" t="s">
        <v>58</v>
      </c>
      <c r="F209" s="110" t="s">
        <v>204</v>
      </c>
      <c r="G209" s="110">
        <v>20</v>
      </c>
      <c r="H209" s="111"/>
      <c r="I209" s="110">
        <v>2</v>
      </c>
      <c r="J209" s="110" t="s">
        <v>32</v>
      </c>
      <c r="K209" s="110" t="s">
        <v>80</v>
      </c>
      <c r="L209" s="112">
        <v>153</v>
      </c>
      <c r="M209" s="113">
        <v>1974</v>
      </c>
      <c r="N209" s="130">
        <v>1974</v>
      </c>
      <c r="O209" s="111"/>
      <c r="P209" s="114"/>
      <c r="Q209" s="114"/>
      <c r="R209" s="76" t="s">
        <v>302</v>
      </c>
      <c r="S209" s="74"/>
      <c r="T209" s="45"/>
      <c r="U209" s="46" t="str">
        <f t="shared" si="3"/>
        <v>Gypsum</v>
      </c>
      <c r="V209" s="45"/>
      <c r="W209" s="45"/>
      <c r="X209" s="45"/>
      <c r="Y209" s="45"/>
      <c r="Z209" s="45"/>
      <c r="AA209" s="45"/>
      <c r="AB209" s="45"/>
    </row>
    <row r="210" spans="1:810" s="10" customFormat="1" x14ac:dyDescent="0.3">
      <c r="A210" s="49"/>
      <c r="B210" s="51">
        <v>3</v>
      </c>
      <c r="C210" s="108" t="s">
        <v>538</v>
      </c>
      <c r="D210" s="109" t="s">
        <v>73</v>
      </c>
      <c r="E210" s="110" t="s">
        <v>58</v>
      </c>
      <c r="F210" s="110" t="s">
        <v>204</v>
      </c>
      <c r="G210" s="110">
        <v>46</v>
      </c>
      <c r="H210" s="111"/>
      <c r="I210" s="110">
        <v>1</v>
      </c>
      <c r="J210" s="110" t="s">
        <v>32</v>
      </c>
      <c r="K210" s="110" t="s">
        <v>96</v>
      </c>
      <c r="L210" s="112">
        <v>159</v>
      </c>
      <c r="M210" s="113">
        <v>1974</v>
      </c>
      <c r="N210" s="130">
        <v>1974</v>
      </c>
      <c r="O210" s="111"/>
      <c r="P210" s="114"/>
      <c r="Q210" s="114"/>
      <c r="R210" s="76" t="s">
        <v>302</v>
      </c>
      <c r="S210" s="74"/>
      <c r="T210" s="45"/>
      <c r="U210" s="46" t="str">
        <f t="shared" si="3"/>
        <v>Cu</v>
      </c>
      <c r="V210" s="45"/>
      <c r="W210" s="45"/>
      <c r="X210" s="45"/>
      <c r="Y210" s="45"/>
      <c r="Z210" s="45"/>
      <c r="AA210" s="45"/>
      <c r="AB210" s="45"/>
    </row>
    <row r="211" spans="1:810" s="10" customFormat="1" x14ac:dyDescent="0.3">
      <c r="A211" s="49"/>
      <c r="B211" s="51">
        <v>3</v>
      </c>
      <c r="C211" s="108" t="s">
        <v>539</v>
      </c>
      <c r="D211" s="109" t="s">
        <v>73</v>
      </c>
      <c r="E211" s="110" t="s">
        <v>58</v>
      </c>
      <c r="F211" s="110" t="s">
        <v>204</v>
      </c>
      <c r="G211" s="110">
        <v>52</v>
      </c>
      <c r="H211" s="111"/>
      <c r="I211" s="110">
        <v>2</v>
      </c>
      <c r="J211" s="110" t="s">
        <v>32</v>
      </c>
      <c r="K211" s="110" t="s">
        <v>33</v>
      </c>
      <c r="L211" s="112">
        <v>101</v>
      </c>
      <c r="M211" s="113">
        <v>1973</v>
      </c>
      <c r="N211" s="65">
        <v>26700</v>
      </c>
      <c r="O211" s="111"/>
      <c r="P211" s="114"/>
      <c r="Q211" s="114"/>
      <c r="R211" s="76" t="s">
        <v>302</v>
      </c>
      <c r="S211" s="74"/>
      <c r="T211" s="45" t="s">
        <v>75</v>
      </c>
      <c r="U211" s="46" t="str">
        <f t="shared" si="3"/>
        <v>Cu</v>
      </c>
      <c r="V211" s="45">
        <v>3200</v>
      </c>
      <c r="W211" s="45">
        <v>0.49</v>
      </c>
      <c r="X211" s="45"/>
      <c r="Y211" s="45">
        <v>0.66999999999999993</v>
      </c>
      <c r="Z211" s="45">
        <v>1911</v>
      </c>
      <c r="AA211" s="45">
        <v>32</v>
      </c>
      <c r="AB211" s="45" t="s">
        <v>76</v>
      </c>
    </row>
    <row r="212" spans="1:810" s="10" customFormat="1" x14ac:dyDescent="0.3">
      <c r="A212" s="34"/>
      <c r="B212" s="51">
        <v>2</v>
      </c>
      <c r="C212" s="108" t="s">
        <v>540</v>
      </c>
      <c r="D212" s="109" t="s">
        <v>73</v>
      </c>
      <c r="E212" s="110" t="s">
        <v>58</v>
      </c>
      <c r="F212" s="110" t="s">
        <v>101</v>
      </c>
      <c r="G212" s="110">
        <v>43</v>
      </c>
      <c r="H212" s="111">
        <v>500000</v>
      </c>
      <c r="I212" s="110">
        <v>1</v>
      </c>
      <c r="J212" s="110" t="s">
        <v>32</v>
      </c>
      <c r="K212" s="110" t="s">
        <v>33</v>
      </c>
      <c r="L212" s="112">
        <v>169</v>
      </c>
      <c r="M212" s="113">
        <v>1973</v>
      </c>
      <c r="N212" s="130">
        <v>1973</v>
      </c>
      <c r="O212" s="111">
        <v>170000</v>
      </c>
      <c r="P212" s="114">
        <v>25</v>
      </c>
      <c r="Q212" s="114"/>
      <c r="R212" s="76" t="s">
        <v>246</v>
      </c>
      <c r="S212" s="74" t="s">
        <v>541</v>
      </c>
      <c r="T212" s="115"/>
      <c r="U212" s="46" t="str">
        <f t="shared" si="3"/>
        <v>Cu</v>
      </c>
      <c r="V212" s="115"/>
      <c r="W212" s="115"/>
      <c r="X212" s="115"/>
      <c r="Y212" s="115"/>
      <c r="Z212" s="115"/>
      <c r="AA212" s="115"/>
      <c r="AB212" s="115"/>
      <c r="AC212" s="116"/>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c r="DG212" s="117"/>
      <c r="DH212" s="117"/>
      <c r="DI212" s="117"/>
      <c r="DJ212" s="117"/>
      <c r="DK212" s="117"/>
      <c r="DL212" s="117"/>
      <c r="DM212" s="117"/>
      <c r="DN212" s="117"/>
      <c r="DO212" s="117"/>
      <c r="DP212" s="117"/>
      <c r="DQ212" s="117"/>
      <c r="DR212" s="117"/>
      <c r="DS212" s="117"/>
      <c r="DT212" s="117"/>
      <c r="DU212" s="117"/>
      <c r="DV212" s="117"/>
      <c r="DW212" s="117"/>
      <c r="DX212" s="117"/>
      <c r="DY212" s="117"/>
      <c r="DZ212" s="117"/>
      <c r="EA212" s="117"/>
      <c r="EB212" s="117"/>
      <c r="EC212" s="117"/>
      <c r="ED212" s="117"/>
      <c r="EE212" s="117"/>
      <c r="EF212" s="117"/>
      <c r="EG212" s="117"/>
      <c r="EH212" s="117"/>
      <c r="EI212" s="117"/>
      <c r="EJ212" s="117"/>
      <c r="EK212" s="117"/>
      <c r="EL212" s="117"/>
      <c r="EM212" s="117"/>
      <c r="EN212" s="117"/>
      <c r="EO212" s="117"/>
      <c r="EP212" s="117"/>
      <c r="EQ212" s="117"/>
      <c r="ER212" s="117"/>
      <c r="ES212" s="117"/>
      <c r="ET212" s="117"/>
      <c r="EU212" s="117"/>
      <c r="EV212" s="117"/>
      <c r="EW212" s="117"/>
      <c r="EX212" s="117"/>
      <c r="EY212" s="117"/>
      <c r="EZ212" s="117"/>
      <c r="FA212" s="117"/>
      <c r="FB212" s="117"/>
      <c r="FC212" s="117"/>
      <c r="FD212" s="117"/>
      <c r="FE212" s="117"/>
      <c r="FF212" s="117"/>
      <c r="FG212" s="117"/>
      <c r="FH212" s="117"/>
      <c r="FI212" s="117"/>
      <c r="FJ212" s="117"/>
      <c r="FK212" s="117"/>
      <c r="FL212" s="117"/>
      <c r="FM212" s="117"/>
      <c r="FN212" s="117"/>
      <c r="FO212" s="117"/>
      <c r="FP212" s="117"/>
      <c r="FQ212" s="117"/>
      <c r="FR212" s="117"/>
      <c r="FS212" s="117"/>
      <c r="FT212" s="117"/>
      <c r="FU212" s="117"/>
      <c r="FV212" s="117"/>
      <c r="FW212" s="117"/>
      <c r="FX212" s="117"/>
      <c r="FY212" s="117"/>
      <c r="FZ212" s="117"/>
      <c r="GA212" s="117"/>
      <c r="GB212" s="117"/>
      <c r="GC212" s="117"/>
      <c r="GD212" s="117"/>
      <c r="GE212" s="117"/>
      <c r="GF212" s="117"/>
      <c r="GG212" s="117"/>
      <c r="GH212" s="117"/>
      <c r="GI212" s="117"/>
      <c r="GJ212" s="117"/>
      <c r="GK212" s="117"/>
      <c r="GL212" s="117"/>
      <c r="GM212" s="117"/>
      <c r="GN212" s="117"/>
      <c r="GO212" s="117"/>
      <c r="GP212" s="117"/>
      <c r="GQ212" s="117"/>
      <c r="GR212" s="117"/>
      <c r="GS212" s="117"/>
      <c r="GT212" s="117"/>
      <c r="GU212" s="117"/>
      <c r="GV212" s="117"/>
      <c r="GW212" s="117"/>
      <c r="GX212" s="117"/>
      <c r="GY212" s="117"/>
      <c r="GZ212" s="117"/>
      <c r="HA212" s="117"/>
      <c r="HB212" s="117"/>
      <c r="HC212" s="117"/>
      <c r="HD212" s="117"/>
      <c r="HE212" s="117"/>
      <c r="HF212" s="117"/>
      <c r="HG212" s="117"/>
      <c r="HH212" s="117"/>
      <c r="HI212" s="117"/>
      <c r="HJ212" s="117"/>
      <c r="HK212" s="117"/>
      <c r="HL212" s="117"/>
      <c r="HM212" s="117"/>
      <c r="HN212" s="117"/>
      <c r="HO212" s="117"/>
      <c r="HP212" s="117"/>
      <c r="HQ212" s="117"/>
      <c r="HR212" s="117"/>
      <c r="HS212" s="117"/>
      <c r="HT212" s="117"/>
      <c r="HU212" s="117"/>
      <c r="HV212" s="117"/>
      <c r="HW212" s="117"/>
      <c r="HX212" s="117"/>
      <c r="HY212" s="117"/>
      <c r="HZ212" s="117"/>
      <c r="IA212" s="117"/>
      <c r="IB212" s="117"/>
      <c r="IC212" s="117"/>
      <c r="ID212" s="117"/>
      <c r="IE212" s="117"/>
      <c r="IF212" s="117"/>
      <c r="IG212" s="117"/>
      <c r="IH212" s="117"/>
      <c r="II212" s="117"/>
      <c r="IJ212" s="117"/>
      <c r="IK212" s="117"/>
      <c r="IL212" s="117"/>
      <c r="IM212" s="117"/>
      <c r="IN212" s="117"/>
      <c r="IO212" s="117"/>
      <c r="IP212" s="117"/>
      <c r="IQ212" s="117"/>
      <c r="IR212" s="117"/>
      <c r="IS212" s="117"/>
      <c r="IT212" s="117"/>
      <c r="IU212" s="117"/>
      <c r="IV212" s="117"/>
      <c r="IW212" s="117"/>
      <c r="IX212" s="117"/>
      <c r="IY212" s="117"/>
      <c r="IZ212" s="117"/>
      <c r="JA212" s="117"/>
      <c r="JB212" s="117"/>
      <c r="JC212" s="117"/>
      <c r="JD212" s="117"/>
      <c r="JE212" s="117"/>
      <c r="JF212" s="117"/>
      <c r="JG212" s="117"/>
      <c r="JH212" s="117"/>
      <c r="JI212" s="117"/>
      <c r="JJ212" s="117"/>
      <c r="JK212" s="117"/>
      <c r="JL212" s="117"/>
      <c r="JM212" s="117"/>
      <c r="JN212" s="117"/>
      <c r="JO212" s="117"/>
      <c r="JP212" s="117"/>
      <c r="JQ212" s="117"/>
      <c r="JR212" s="117"/>
      <c r="JS212" s="117"/>
      <c r="JT212" s="117"/>
      <c r="JU212" s="117"/>
      <c r="JV212" s="117"/>
      <c r="JW212" s="117"/>
      <c r="JX212" s="117"/>
      <c r="JY212" s="117"/>
      <c r="JZ212" s="117"/>
      <c r="KA212" s="117"/>
      <c r="KB212" s="117"/>
      <c r="KC212" s="117"/>
      <c r="KD212" s="117"/>
      <c r="KE212" s="117"/>
      <c r="KF212" s="117"/>
      <c r="KG212" s="117"/>
      <c r="KH212" s="117"/>
      <c r="KI212" s="117"/>
      <c r="KJ212" s="117"/>
      <c r="KK212" s="117"/>
      <c r="KL212" s="117"/>
      <c r="KM212" s="117"/>
      <c r="KN212" s="117"/>
      <c r="KO212" s="117"/>
      <c r="KP212" s="117"/>
      <c r="KQ212" s="117"/>
      <c r="KR212" s="117"/>
      <c r="KS212" s="117"/>
      <c r="KT212" s="117"/>
      <c r="KU212" s="117"/>
      <c r="KV212" s="117"/>
      <c r="KW212" s="117"/>
      <c r="KX212" s="117"/>
      <c r="KY212" s="117"/>
      <c r="KZ212" s="117"/>
      <c r="LA212" s="117"/>
      <c r="LB212" s="117"/>
      <c r="LC212" s="117"/>
      <c r="LD212" s="117"/>
      <c r="LE212" s="117"/>
      <c r="LF212" s="117"/>
      <c r="LG212" s="117"/>
      <c r="LH212" s="117"/>
      <c r="LI212" s="117"/>
      <c r="LJ212" s="117"/>
      <c r="LK212" s="117"/>
      <c r="LL212" s="117"/>
      <c r="LM212" s="117"/>
      <c r="LN212" s="117"/>
      <c r="LO212" s="117"/>
      <c r="LP212" s="117"/>
      <c r="LQ212" s="117"/>
      <c r="LR212" s="117"/>
      <c r="LS212" s="117"/>
      <c r="LT212" s="117"/>
      <c r="LU212" s="117"/>
      <c r="LV212" s="117"/>
      <c r="LW212" s="117"/>
      <c r="LX212" s="117"/>
      <c r="LY212" s="117"/>
      <c r="LZ212" s="117"/>
      <c r="MA212" s="117"/>
      <c r="MB212" s="117"/>
      <c r="MC212" s="117"/>
      <c r="MD212" s="117"/>
      <c r="ME212" s="117"/>
      <c r="MF212" s="117"/>
      <c r="MG212" s="117"/>
      <c r="MH212" s="117"/>
      <c r="MI212" s="117"/>
      <c r="MJ212" s="117"/>
      <c r="MK212" s="117"/>
      <c r="ML212" s="117"/>
      <c r="MM212" s="117"/>
      <c r="MN212" s="117"/>
      <c r="MO212" s="117"/>
      <c r="MP212" s="117"/>
      <c r="MQ212" s="117"/>
      <c r="MR212" s="117"/>
      <c r="MS212" s="117"/>
      <c r="MT212" s="117"/>
      <c r="MU212" s="117"/>
      <c r="MV212" s="117"/>
      <c r="MW212" s="117"/>
      <c r="MX212" s="117"/>
      <c r="MY212" s="117"/>
      <c r="MZ212" s="117"/>
      <c r="NA212" s="117"/>
      <c r="NB212" s="117"/>
      <c r="NC212" s="117"/>
      <c r="ND212" s="117"/>
      <c r="NE212" s="117"/>
      <c r="NF212" s="117"/>
      <c r="NG212" s="117"/>
      <c r="NH212" s="117"/>
      <c r="NI212" s="117"/>
      <c r="NJ212" s="117"/>
      <c r="NK212" s="117"/>
      <c r="NL212" s="117"/>
      <c r="NM212" s="117"/>
      <c r="NN212" s="117"/>
      <c r="NO212" s="117"/>
      <c r="NP212" s="117"/>
      <c r="NQ212" s="117"/>
      <c r="NR212" s="117"/>
      <c r="NS212" s="117"/>
      <c r="NT212" s="117"/>
      <c r="NU212" s="117"/>
      <c r="NV212" s="117"/>
      <c r="NW212" s="117"/>
      <c r="NX212" s="117"/>
      <c r="NY212" s="117"/>
      <c r="NZ212" s="117"/>
      <c r="OA212" s="117"/>
      <c r="OB212" s="117"/>
      <c r="OC212" s="117"/>
      <c r="OD212" s="117"/>
      <c r="OE212" s="117"/>
      <c r="OF212" s="117"/>
      <c r="OG212" s="117"/>
      <c r="OH212" s="117"/>
      <c r="OI212" s="117"/>
      <c r="OJ212" s="117"/>
      <c r="OK212" s="117"/>
      <c r="OL212" s="117"/>
      <c r="OM212" s="117"/>
      <c r="ON212" s="117"/>
      <c r="OO212" s="117"/>
      <c r="OP212" s="117"/>
      <c r="OQ212" s="117"/>
      <c r="OR212" s="117"/>
      <c r="OS212" s="117"/>
      <c r="OT212" s="117"/>
      <c r="OU212" s="117"/>
      <c r="OV212" s="117"/>
      <c r="OW212" s="117"/>
      <c r="OX212" s="117"/>
      <c r="OY212" s="117"/>
      <c r="OZ212" s="117"/>
      <c r="PA212" s="117"/>
      <c r="PB212" s="117"/>
      <c r="PC212" s="117"/>
      <c r="PD212" s="117"/>
      <c r="PE212" s="117"/>
      <c r="PF212" s="117"/>
      <c r="PG212" s="117"/>
      <c r="PH212" s="117"/>
      <c r="PI212" s="117"/>
      <c r="PJ212" s="117"/>
      <c r="PK212" s="117"/>
      <c r="PL212" s="117"/>
      <c r="PM212" s="117"/>
      <c r="PN212" s="117"/>
      <c r="PO212" s="117"/>
      <c r="PP212" s="117"/>
      <c r="PQ212" s="117"/>
      <c r="PR212" s="117"/>
      <c r="PS212" s="117"/>
      <c r="PT212" s="117"/>
      <c r="PU212" s="117"/>
      <c r="PV212" s="117"/>
      <c r="PW212" s="117"/>
      <c r="PX212" s="117"/>
      <c r="PY212" s="117"/>
      <c r="PZ212" s="117"/>
      <c r="QA212" s="117"/>
      <c r="QB212" s="117"/>
      <c r="QC212" s="117"/>
      <c r="QD212" s="117"/>
      <c r="QE212" s="117"/>
      <c r="QF212" s="117"/>
      <c r="QG212" s="117"/>
      <c r="QH212" s="117"/>
      <c r="QI212" s="117"/>
      <c r="QJ212" s="117"/>
      <c r="QK212" s="117"/>
      <c r="QL212" s="117"/>
      <c r="QM212" s="117"/>
      <c r="QN212" s="117"/>
      <c r="QO212" s="117"/>
      <c r="QP212" s="117"/>
      <c r="QQ212" s="117"/>
      <c r="QR212" s="117"/>
      <c r="QS212" s="117"/>
      <c r="QT212" s="117"/>
      <c r="QU212" s="117"/>
      <c r="QV212" s="117"/>
      <c r="QW212" s="117"/>
      <c r="QX212" s="117"/>
      <c r="QY212" s="117"/>
      <c r="QZ212" s="117"/>
      <c r="RA212" s="117"/>
      <c r="RB212" s="117"/>
      <c r="RC212" s="117"/>
      <c r="RD212" s="117"/>
      <c r="RE212" s="117"/>
      <c r="RF212" s="117"/>
      <c r="RG212" s="117"/>
      <c r="RH212" s="117"/>
      <c r="RI212" s="117"/>
      <c r="RJ212" s="117"/>
      <c r="RK212" s="117"/>
      <c r="RL212" s="117"/>
      <c r="RM212" s="117"/>
      <c r="RN212" s="117"/>
      <c r="RO212" s="117"/>
      <c r="RP212" s="117"/>
      <c r="RQ212" s="117"/>
      <c r="RR212" s="117"/>
      <c r="RS212" s="117"/>
      <c r="RT212" s="117"/>
      <c r="RU212" s="117"/>
      <c r="RV212" s="117"/>
      <c r="RW212" s="117"/>
      <c r="RX212" s="117"/>
      <c r="RY212" s="117"/>
      <c r="RZ212" s="117"/>
      <c r="SA212" s="117"/>
      <c r="SB212" s="117"/>
      <c r="SC212" s="117"/>
      <c r="SD212" s="117"/>
      <c r="SE212" s="117"/>
      <c r="SF212" s="117"/>
      <c r="SG212" s="117"/>
      <c r="SH212" s="117"/>
      <c r="SI212" s="117"/>
      <c r="SJ212" s="117"/>
      <c r="SK212" s="117"/>
      <c r="SL212" s="117"/>
      <c r="SM212" s="117"/>
      <c r="SN212" s="117"/>
      <c r="SO212" s="117"/>
      <c r="SP212" s="117"/>
      <c r="SQ212" s="117"/>
      <c r="SR212" s="117"/>
      <c r="SS212" s="117"/>
      <c r="ST212" s="117"/>
      <c r="SU212" s="117"/>
      <c r="SV212" s="117"/>
      <c r="SW212" s="117"/>
      <c r="SX212" s="117"/>
      <c r="SY212" s="117"/>
      <c r="SZ212" s="117"/>
      <c r="TA212" s="117"/>
      <c r="TB212" s="117"/>
      <c r="TC212" s="117"/>
      <c r="TD212" s="117"/>
      <c r="TE212" s="117"/>
      <c r="TF212" s="117"/>
      <c r="TG212" s="117"/>
      <c r="TH212" s="117"/>
      <c r="TI212" s="117"/>
      <c r="TJ212" s="117"/>
      <c r="TK212" s="117"/>
      <c r="TL212" s="117"/>
      <c r="TM212" s="117"/>
      <c r="TN212" s="117"/>
      <c r="TO212" s="117"/>
      <c r="TP212" s="117"/>
      <c r="TQ212" s="117"/>
      <c r="TR212" s="117"/>
      <c r="TS212" s="117"/>
      <c r="TT212" s="117"/>
      <c r="TU212" s="117"/>
      <c r="TV212" s="117"/>
      <c r="TW212" s="117"/>
      <c r="TX212" s="117"/>
      <c r="TY212" s="117"/>
      <c r="TZ212" s="117"/>
      <c r="UA212" s="117"/>
      <c r="UB212" s="117"/>
      <c r="UC212" s="117"/>
      <c r="UD212" s="117"/>
      <c r="UE212" s="117"/>
      <c r="UF212" s="117"/>
      <c r="UG212" s="117"/>
      <c r="UH212" s="117"/>
      <c r="UI212" s="117"/>
      <c r="UJ212" s="117"/>
      <c r="UK212" s="117"/>
      <c r="UL212" s="117"/>
      <c r="UM212" s="117"/>
      <c r="UN212" s="117"/>
      <c r="UO212" s="117"/>
      <c r="UP212" s="117"/>
      <c r="UQ212" s="117"/>
      <c r="UR212" s="117"/>
      <c r="US212" s="117"/>
      <c r="UT212" s="117"/>
      <c r="UU212" s="117"/>
      <c r="UV212" s="117"/>
      <c r="UW212" s="117"/>
      <c r="UX212" s="117"/>
      <c r="UY212" s="117"/>
      <c r="UZ212" s="117"/>
      <c r="VA212" s="117"/>
      <c r="VB212" s="117"/>
      <c r="VC212" s="117"/>
      <c r="VD212" s="117"/>
      <c r="VE212" s="117"/>
      <c r="VF212" s="117"/>
      <c r="VG212" s="117"/>
      <c r="VH212" s="117"/>
      <c r="VI212" s="117"/>
      <c r="VJ212" s="117"/>
      <c r="VK212" s="117"/>
      <c r="VL212" s="117"/>
      <c r="VM212" s="117"/>
      <c r="VN212" s="117"/>
      <c r="VO212" s="117"/>
      <c r="VP212" s="117"/>
      <c r="VQ212" s="117"/>
      <c r="VR212" s="117"/>
      <c r="VS212" s="117"/>
      <c r="VT212" s="117"/>
      <c r="VU212" s="117"/>
      <c r="VV212" s="117"/>
      <c r="VW212" s="117"/>
      <c r="VX212" s="117"/>
      <c r="VY212" s="117"/>
      <c r="VZ212" s="117"/>
      <c r="WA212" s="117"/>
      <c r="WB212" s="117"/>
      <c r="WC212" s="117"/>
      <c r="WD212" s="117"/>
      <c r="WE212" s="117"/>
      <c r="WF212" s="117"/>
      <c r="WG212" s="117"/>
      <c r="WH212" s="117"/>
      <c r="WI212" s="117"/>
      <c r="WJ212" s="117"/>
      <c r="WK212" s="117"/>
      <c r="WL212" s="117"/>
      <c r="WM212" s="117"/>
      <c r="WN212" s="117"/>
      <c r="WO212" s="117"/>
      <c r="WP212" s="117"/>
      <c r="WQ212" s="117"/>
      <c r="WR212" s="117"/>
      <c r="WS212" s="117"/>
      <c r="WT212" s="117"/>
      <c r="WU212" s="117"/>
      <c r="WV212" s="117"/>
      <c r="WW212" s="117"/>
      <c r="WX212" s="117"/>
      <c r="WY212" s="117"/>
      <c r="WZ212" s="117"/>
      <c r="XA212" s="117"/>
      <c r="XB212" s="117"/>
      <c r="XC212" s="117"/>
      <c r="XD212" s="117"/>
      <c r="XE212" s="117"/>
      <c r="XF212" s="117"/>
      <c r="XG212" s="117"/>
      <c r="XH212" s="117"/>
      <c r="XI212" s="117"/>
      <c r="XJ212" s="117"/>
      <c r="XK212" s="117"/>
      <c r="XL212" s="117"/>
      <c r="XM212" s="117"/>
      <c r="XN212" s="117"/>
      <c r="XO212" s="117"/>
      <c r="XP212" s="117"/>
      <c r="XQ212" s="117"/>
      <c r="XR212" s="117"/>
      <c r="XS212" s="117"/>
      <c r="XT212" s="117"/>
      <c r="XU212" s="117"/>
      <c r="XV212" s="117"/>
      <c r="XW212" s="117"/>
      <c r="XX212" s="117"/>
      <c r="XY212" s="117"/>
      <c r="XZ212" s="117"/>
      <c r="YA212" s="117"/>
      <c r="YB212" s="117"/>
      <c r="YC212" s="117"/>
      <c r="YD212" s="117"/>
      <c r="YE212" s="117"/>
      <c r="YF212" s="117"/>
      <c r="YG212" s="117"/>
      <c r="YH212" s="117"/>
      <c r="YI212" s="117"/>
      <c r="YJ212" s="117"/>
      <c r="YK212" s="117"/>
      <c r="YL212" s="117"/>
      <c r="YM212" s="117"/>
      <c r="YN212" s="117"/>
      <c r="YO212" s="117"/>
      <c r="YP212" s="117"/>
      <c r="YQ212" s="117"/>
      <c r="YR212" s="117"/>
      <c r="YS212" s="117"/>
      <c r="YT212" s="117"/>
      <c r="YU212" s="117"/>
      <c r="YV212" s="117"/>
      <c r="YW212" s="117"/>
      <c r="YX212" s="117"/>
      <c r="YY212" s="117"/>
      <c r="YZ212" s="117"/>
      <c r="ZA212" s="117"/>
      <c r="ZB212" s="117"/>
      <c r="ZC212" s="117"/>
      <c r="ZD212" s="117"/>
      <c r="ZE212" s="117"/>
      <c r="ZF212" s="117"/>
      <c r="ZG212" s="117"/>
      <c r="ZH212" s="117"/>
      <c r="ZI212" s="117"/>
      <c r="ZJ212" s="117"/>
      <c r="ZK212" s="117"/>
      <c r="ZL212" s="117"/>
      <c r="ZM212" s="117"/>
      <c r="ZN212" s="117"/>
      <c r="ZO212" s="117"/>
      <c r="ZP212" s="117"/>
      <c r="ZQ212" s="117"/>
      <c r="ZR212" s="117"/>
      <c r="ZS212" s="117"/>
      <c r="ZT212" s="117"/>
      <c r="ZU212" s="117"/>
      <c r="ZV212" s="117"/>
      <c r="ZW212" s="117"/>
      <c r="ZX212" s="117"/>
      <c r="ZY212" s="117"/>
      <c r="ZZ212" s="117"/>
      <c r="AAA212" s="117"/>
      <c r="AAB212" s="117"/>
      <c r="AAC212" s="117"/>
      <c r="AAD212" s="117"/>
      <c r="AAE212" s="117"/>
      <c r="AAF212" s="117"/>
      <c r="AAG212" s="117"/>
      <c r="AAH212" s="117"/>
      <c r="AAI212" s="117"/>
      <c r="AAJ212" s="117"/>
      <c r="AAK212" s="117"/>
      <c r="AAL212" s="117"/>
      <c r="AAM212" s="117"/>
      <c r="AAN212" s="117"/>
      <c r="AAO212" s="117"/>
      <c r="AAP212" s="117"/>
      <c r="AAQ212" s="117"/>
      <c r="AAR212" s="117"/>
      <c r="AAS212" s="117"/>
      <c r="AAT212" s="117"/>
      <c r="AAU212" s="117"/>
      <c r="AAV212" s="117"/>
      <c r="AAW212" s="117"/>
      <c r="AAX212" s="117"/>
      <c r="AAY212" s="117"/>
      <c r="AAZ212" s="117"/>
      <c r="ABA212" s="117"/>
      <c r="ABB212" s="117"/>
      <c r="ABC212" s="117"/>
      <c r="ABD212" s="117"/>
      <c r="ABE212" s="117"/>
      <c r="ABF212" s="117"/>
      <c r="ABG212" s="117"/>
      <c r="ABH212" s="117"/>
      <c r="ABI212" s="117"/>
      <c r="ABJ212" s="117"/>
      <c r="ABK212" s="117"/>
      <c r="ABL212" s="117"/>
      <c r="ABM212" s="117"/>
      <c r="ABN212" s="117"/>
      <c r="ABO212" s="117"/>
      <c r="ABP212" s="117"/>
      <c r="ABQ212" s="117"/>
      <c r="ABR212" s="117"/>
      <c r="ABS212" s="117"/>
      <c r="ABT212" s="117"/>
      <c r="ABU212" s="117"/>
      <c r="ABV212" s="117"/>
      <c r="ABW212" s="117"/>
      <c r="ABX212" s="117"/>
      <c r="ABY212" s="117"/>
      <c r="ABZ212" s="117"/>
      <c r="ACA212" s="117"/>
      <c r="ACB212" s="117"/>
      <c r="ACC212" s="117"/>
      <c r="ACD212" s="117"/>
      <c r="ACE212" s="117"/>
      <c r="ACF212" s="117"/>
      <c r="ACG212" s="117"/>
      <c r="ACH212" s="117"/>
      <c r="ACI212" s="117"/>
      <c r="ACJ212" s="117"/>
      <c r="ACK212" s="117"/>
      <c r="ACL212" s="117"/>
      <c r="ACM212" s="117"/>
      <c r="ACN212" s="117"/>
      <c r="ACO212" s="117"/>
      <c r="ACP212" s="117"/>
      <c r="ACQ212" s="117"/>
      <c r="ACR212" s="117"/>
      <c r="ACS212" s="117"/>
      <c r="ACT212" s="117"/>
      <c r="ACU212" s="117"/>
      <c r="ACV212" s="117"/>
      <c r="ACW212" s="117"/>
      <c r="ACX212" s="117"/>
      <c r="ACY212" s="117"/>
      <c r="ACZ212" s="117"/>
      <c r="ADA212" s="117"/>
      <c r="ADB212" s="117"/>
      <c r="ADC212" s="117"/>
      <c r="ADD212" s="117"/>
      <c r="ADE212" s="117"/>
      <c r="ADF212" s="117"/>
      <c r="ADG212" s="117"/>
      <c r="ADH212" s="117"/>
      <c r="ADI212" s="117"/>
      <c r="ADJ212" s="117"/>
      <c r="ADK212" s="117"/>
      <c r="ADL212" s="117"/>
      <c r="ADM212" s="117"/>
      <c r="ADN212" s="117"/>
      <c r="ADO212" s="117"/>
      <c r="ADP212" s="117"/>
      <c r="ADQ212" s="117"/>
      <c r="ADR212" s="117"/>
      <c r="ADS212" s="117"/>
      <c r="ADT212" s="117"/>
      <c r="ADU212" s="117"/>
      <c r="ADV212" s="117"/>
      <c r="ADW212" s="117"/>
      <c r="ADX212" s="117"/>
      <c r="ADY212" s="117"/>
      <c r="ADZ212" s="117"/>
      <c r="AEA212" s="117"/>
      <c r="AEB212" s="117"/>
      <c r="AEC212" s="117"/>
      <c r="AED212" s="117"/>
    </row>
    <row r="213" spans="1:810" x14ac:dyDescent="0.3">
      <c r="A213" s="49"/>
      <c r="B213" s="51">
        <v>3</v>
      </c>
      <c r="C213" s="108" t="s">
        <v>542</v>
      </c>
      <c r="D213" s="109" t="s">
        <v>73</v>
      </c>
      <c r="E213" s="110" t="s">
        <v>58</v>
      </c>
      <c r="F213" s="110" t="s">
        <v>204</v>
      </c>
      <c r="G213" s="110">
        <v>21</v>
      </c>
      <c r="H213" s="111"/>
      <c r="I213" s="110">
        <v>1</v>
      </c>
      <c r="J213" s="110" t="s">
        <v>32</v>
      </c>
      <c r="K213" s="110" t="s">
        <v>96</v>
      </c>
      <c r="L213" s="112">
        <v>41</v>
      </c>
      <c r="M213" s="113">
        <v>1973</v>
      </c>
      <c r="N213" s="130">
        <v>1973</v>
      </c>
      <c r="O213" s="111"/>
      <c r="P213" s="114"/>
      <c r="Q213" s="114"/>
      <c r="R213" s="76" t="s">
        <v>302</v>
      </c>
      <c r="S213" s="74"/>
      <c r="T213" s="45"/>
      <c r="U213" s="46" t="str">
        <f t="shared" si="3"/>
        <v>Cu</v>
      </c>
      <c r="V213" s="45"/>
      <c r="W213" s="45"/>
      <c r="X213" s="45"/>
      <c r="Y213" s="45"/>
      <c r="Z213" s="45"/>
      <c r="AA213" s="45"/>
      <c r="AB213" s="45"/>
    </row>
    <row r="214" spans="1:810" x14ac:dyDescent="0.3">
      <c r="A214" s="49"/>
      <c r="B214" s="51">
        <v>3</v>
      </c>
      <c r="C214" s="108" t="s">
        <v>543</v>
      </c>
      <c r="D214" s="109" t="s">
        <v>73</v>
      </c>
      <c r="E214" s="110" t="s">
        <v>58</v>
      </c>
      <c r="F214" s="110" t="s">
        <v>204</v>
      </c>
      <c r="G214" s="110">
        <v>52</v>
      </c>
      <c r="H214" s="111"/>
      <c r="I214" s="110">
        <v>1</v>
      </c>
      <c r="J214" s="110" t="s">
        <v>32</v>
      </c>
      <c r="K214" s="110" t="s">
        <v>33</v>
      </c>
      <c r="L214" s="112">
        <v>100</v>
      </c>
      <c r="M214" s="113">
        <v>1972</v>
      </c>
      <c r="N214" s="65">
        <v>26635</v>
      </c>
      <c r="O214" s="111"/>
      <c r="P214" s="114"/>
      <c r="Q214" s="114"/>
      <c r="R214" s="76" t="s">
        <v>302</v>
      </c>
      <c r="S214" s="74"/>
      <c r="T214" s="45" t="s">
        <v>75</v>
      </c>
      <c r="U214" s="46" t="str">
        <f t="shared" si="3"/>
        <v>Cu</v>
      </c>
      <c r="V214" s="45">
        <v>3200</v>
      </c>
      <c r="W214" s="45">
        <v>0.49</v>
      </c>
      <c r="X214" s="45"/>
      <c r="Y214" s="45">
        <v>0.66999999999999993</v>
      </c>
      <c r="Z214" s="45">
        <v>1911</v>
      </c>
      <c r="AA214" s="45">
        <v>30</v>
      </c>
      <c r="AB214" s="45" t="s">
        <v>76</v>
      </c>
    </row>
    <row r="215" spans="1:810" ht="28.2" customHeight="1" x14ac:dyDescent="0.3">
      <c r="A215" s="52"/>
      <c r="B215" s="51">
        <v>1</v>
      </c>
      <c r="C215" s="108" t="s">
        <v>544</v>
      </c>
      <c r="D215" s="109" t="s">
        <v>84</v>
      </c>
      <c r="E215" s="110"/>
      <c r="F215" s="110"/>
      <c r="G215" s="110"/>
      <c r="H215" s="111"/>
      <c r="I215" s="110">
        <v>1</v>
      </c>
      <c r="J215" s="110" t="s">
        <v>32</v>
      </c>
      <c r="K215" s="110" t="s">
        <v>49</v>
      </c>
      <c r="L215" s="112" t="s">
        <v>234</v>
      </c>
      <c r="M215" s="113">
        <v>1972</v>
      </c>
      <c r="N215" s="65">
        <v>26355</v>
      </c>
      <c r="O215" s="111">
        <v>500000</v>
      </c>
      <c r="P215" s="114">
        <v>64.400000000000006</v>
      </c>
      <c r="Q215" s="114">
        <v>125</v>
      </c>
      <c r="R215" s="76" t="s">
        <v>246</v>
      </c>
      <c r="S215" s="74" t="s">
        <v>545</v>
      </c>
      <c r="T215" s="115" t="s">
        <v>166</v>
      </c>
      <c r="U215" s="46" t="str">
        <f t="shared" si="3"/>
        <v>Coal</v>
      </c>
      <c r="V215" s="115"/>
      <c r="W215" s="115"/>
      <c r="X215" s="115"/>
      <c r="Y215" s="115"/>
      <c r="Z215" s="115"/>
      <c r="AA215" s="115"/>
      <c r="AB215" s="115"/>
      <c r="AC215" s="116"/>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c r="CZ215" s="117"/>
      <c r="DA215" s="117"/>
      <c r="DB215" s="117"/>
      <c r="DC215" s="117"/>
      <c r="DD215" s="117"/>
      <c r="DE215" s="117"/>
      <c r="DF215" s="117"/>
      <c r="DG215" s="117"/>
      <c r="DH215" s="117"/>
      <c r="DI215" s="117"/>
      <c r="DJ215" s="117"/>
      <c r="DK215" s="117"/>
      <c r="DL215" s="117"/>
      <c r="DM215" s="117"/>
      <c r="DN215" s="117"/>
      <c r="DO215" s="117"/>
      <c r="DP215" s="117"/>
      <c r="DQ215" s="117"/>
      <c r="DR215" s="117"/>
      <c r="DS215" s="117"/>
      <c r="DT215" s="117"/>
      <c r="DU215" s="117"/>
      <c r="DV215" s="117"/>
      <c r="DW215" s="117"/>
      <c r="DX215" s="117"/>
      <c r="DY215" s="117"/>
      <c r="DZ215" s="117"/>
      <c r="EA215" s="117"/>
      <c r="EB215" s="117"/>
      <c r="EC215" s="117"/>
      <c r="ED215" s="117"/>
      <c r="EE215" s="117"/>
      <c r="EF215" s="117"/>
      <c r="EG215" s="117"/>
      <c r="EH215" s="117"/>
      <c r="EI215" s="117"/>
      <c r="EJ215" s="117"/>
      <c r="EK215" s="117"/>
      <c r="EL215" s="117"/>
      <c r="EM215" s="117"/>
      <c r="EN215" s="117"/>
      <c r="EO215" s="117"/>
      <c r="EP215" s="117"/>
      <c r="EQ215" s="117"/>
      <c r="ER215" s="117"/>
      <c r="ES215" s="117"/>
      <c r="ET215" s="117"/>
      <c r="EU215" s="117"/>
      <c r="EV215" s="117"/>
      <c r="EW215" s="117"/>
      <c r="EX215" s="117"/>
      <c r="EY215" s="117"/>
      <c r="EZ215" s="117"/>
      <c r="FA215" s="117"/>
      <c r="FB215" s="117"/>
      <c r="FC215" s="117"/>
      <c r="FD215" s="117"/>
      <c r="FE215" s="117"/>
      <c r="FF215" s="117"/>
      <c r="FG215" s="134"/>
      <c r="FH215" s="134"/>
      <c r="FI215" s="134"/>
      <c r="FJ215" s="134"/>
      <c r="FK215" s="134"/>
      <c r="FL215" s="134"/>
      <c r="FM215" s="134"/>
      <c r="FN215" s="134"/>
      <c r="FO215" s="134"/>
      <c r="FP215" s="134"/>
      <c r="FQ215" s="134"/>
      <c r="FR215" s="134"/>
      <c r="FS215" s="134"/>
      <c r="FT215" s="134"/>
      <c r="FU215" s="134"/>
      <c r="FV215" s="134"/>
      <c r="FW215" s="134"/>
      <c r="FX215" s="134"/>
      <c r="FY215" s="134"/>
      <c r="FZ215" s="134"/>
      <c r="GA215" s="134"/>
      <c r="GB215" s="134"/>
      <c r="GC215" s="134"/>
      <c r="GD215" s="134"/>
      <c r="GE215" s="134"/>
      <c r="GF215" s="134"/>
      <c r="GG215" s="134"/>
      <c r="GH215" s="134"/>
      <c r="GI215" s="134"/>
      <c r="GJ215" s="134"/>
      <c r="GK215" s="134"/>
      <c r="GL215" s="134"/>
      <c r="GM215" s="134"/>
      <c r="GN215" s="134"/>
      <c r="GO215" s="134"/>
      <c r="GP215" s="134"/>
      <c r="GQ215" s="134"/>
      <c r="GR215" s="134"/>
      <c r="GS215" s="134"/>
      <c r="GT215" s="134"/>
      <c r="GU215" s="134"/>
      <c r="GV215" s="134"/>
      <c r="GW215" s="134"/>
      <c r="GX215" s="134"/>
      <c r="GY215" s="134"/>
      <c r="GZ215" s="134"/>
      <c r="HA215" s="134"/>
      <c r="HB215" s="134"/>
      <c r="HC215" s="134"/>
      <c r="HD215" s="134"/>
      <c r="HE215" s="134"/>
      <c r="HF215" s="134"/>
      <c r="HG215" s="134"/>
      <c r="HH215" s="134"/>
      <c r="HI215" s="134"/>
      <c r="HJ215" s="134"/>
      <c r="HK215" s="134"/>
      <c r="HL215" s="134"/>
      <c r="HM215" s="134"/>
      <c r="HN215" s="134"/>
      <c r="HO215" s="134"/>
      <c r="HP215" s="134"/>
      <c r="HQ215" s="134"/>
      <c r="HR215" s="134"/>
      <c r="HS215" s="134"/>
      <c r="HT215" s="134"/>
      <c r="HU215" s="134"/>
      <c r="HV215" s="134"/>
      <c r="HW215" s="134"/>
      <c r="HX215" s="134"/>
      <c r="HY215" s="134"/>
      <c r="HZ215" s="134"/>
      <c r="IA215" s="134"/>
      <c r="IB215" s="134"/>
      <c r="IC215" s="134"/>
      <c r="ID215" s="134"/>
      <c r="IE215" s="134"/>
      <c r="IF215" s="134"/>
      <c r="IG215" s="134"/>
      <c r="IH215" s="134"/>
      <c r="II215" s="134"/>
      <c r="IJ215" s="134"/>
      <c r="IK215" s="134"/>
      <c r="IL215" s="134"/>
      <c r="IM215" s="134"/>
      <c r="IN215" s="134"/>
      <c r="IO215" s="134"/>
      <c r="IP215" s="134"/>
      <c r="IQ215" s="134"/>
      <c r="IR215" s="134"/>
      <c r="IS215" s="134"/>
      <c r="IT215" s="134"/>
      <c r="IU215" s="134"/>
      <c r="IV215" s="134"/>
      <c r="IW215" s="134"/>
      <c r="IX215" s="134"/>
      <c r="IY215" s="134"/>
      <c r="IZ215" s="134"/>
      <c r="JA215" s="134"/>
      <c r="JB215" s="134"/>
      <c r="JC215" s="134"/>
      <c r="JD215" s="134"/>
      <c r="JE215" s="134"/>
      <c r="JF215" s="134"/>
      <c r="JG215" s="134"/>
      <c r="JH215" s="134"/>
      <c r="JI215" s="134"/>
      <c r="JJ215" s="134"/>
      <c r="JK215" s="134"/>
      <c r="JL215" s="134"/>
      <c r="JM215" s="134"/>
      <c r="JN215" s="134"/>
      <c r="JO215" s="134"/>
      <c r="JP215" s="134"/>
      <c r="JQ215" s="134"/>
      <c r="JR215" s="134"/>
      <c r="JS215" s="134"/>
      <c r="JT215" s="134"/>
      <c r="JU215" s="134"/>
      <c r="JV215" s="134"/>
      <c r="JW215" s="134"/>
      <c r="JX215" s="134"/>
      <c r="JY215" s="134"/>
      <c r="JZ215" s="134"/>
      <c r="KA215" s="134"/>
      <c r="KB215" s="134"/>
      <c r="KC215" s="134"/>
      <c r="KD215" s="134"/>
      <c r="KE215" s="134"/>
      <c r="KF215" s="134"/>
      <c r="KG215" s="134"/>
      <c r="KH215" s="134"/>
      <c r="KI215" s="134"/>
      <c r="KJ215" s="134"/>
      <c r="KK215" s="134"/>
      <c r="KL215" s="134"/>
      <c r="KM215" s="134"/>
      <c r="KN215" s="134"/>
      <c r="KO215" s="134"/>
      <c r="KP215" s="134"/>
      <c r="KQ215" s="134"/>
      <c r="KR215" s="134"/>
      <c r="KS215" s="134"/>
      <c r="KT215" s="134"/>
      <c r="KU215" s="134"/>
      <c r="KV215" s="134"/>
      <c r="KW215" s="134"/>
      <c r="KX215" s="134"/>
      <c r="KY215" s="134"/>
      <c r="KZ215" s="134"/>
      <c r="LA215" s="134"/>
      <c r="LB215" s="134"/>
      <c r="LC215" s="134"/>
      <c r="LD215" s="134"/>
      <c r="LE215" s="134"/>
      <c r="LF215" s="134"/>
      <c r="LG215" s="134"/>
      <c r="LH215" s="134"/>
      <c r="LI215" s="134"/>
      <c r="LJ215" s="134"/>
      <c r="LK215" s="134"/>
      <c r="LL215" s="134"/>
      <c r="LM215" s="134"/>
      <c r="LN215" s="134"/>
      <c r="LO215" s="134"/>
      <c r="LP215" s="134"/>
      <c r="LQ215" s="134"/>
      <c r="LR215" s="134"/>
      <c r="LS215" s="134"/>
      <c r="LT215" s="134"/>
      <c r="LU215" s="134"/>
      <c r="LV215" s="134"/>
      <c r="LW215" s="134"/>
      <c r="LX215" s="134"/>
      <c r="LY215" s="134"/>
      <c r="LZ215" s="134"/>
      <c r="MA215" s="134"/>
      <c r="MB215" s="134"/>
      <c r="MC215" s="134"/>
      <c r="MD215" s="134"/>
      <c r="ME215" s="134"/>
      <c r="MF215" s="134"/>
      <c r="MG215" s="134"/>
      <c r="MH215" s="134"/>
      <c r="MI215" s="134"/>
      <c r="MJ215" s="134"/>
      <c r="MK215" s="134"/>
      <c r="ML215" s="134"/>
      <c r="MM215" s="134"/>
      <c r="MN215" s="134"/>
      <c r="MO215" s="134"/>
      <c r="MP215" s="134"/>
      <c r="MQ215" s="134"/>
      <c r="MR215" s="134"/>
      <c r="MS215" s="134"/>
      <c r="MT215" s="134"/>
      <c r="MU215" s="134"/>
      <c r="MV215" s="134"/>
      <c r="MW215" s="134"/>
      <c r="MX215" s="134"/>
      <c r="MY215" s="134"/>
      <c r="MZ215" s="134"/>
      <c r="NA215" s="134"/>
      <c r="NB215" s="134"/>
      <c r="NC215" s="134"/>
      <c r="ND215" s="134"/>
      <c r="NE215" s="134"/>
      <c r="NF215" s="134"/>
      <c r="NG215" s="134"/>
      <c r="NH215" s="134"/>
      <c r="NI215" s="134"/>
      <c r="NJ215" s="134"/>
      <c r="NK215" s="134"/>
      <c r="NL215" s="134"/>
      <c r="NM215" s="134"/>
      <c r="NN215" s="134"/>
      <c r="NO215" s="134"/>
      <c r="NP215" s="134"/>
      <c r="NQ215" s="134"/>
      <c r="NR215" s="134"/>
      <c r="NS215" s="134"/>
      <c r="NT215" s="134"/>
      <c r="NU215" s="134"/>
      <c r="NV215" s="134"/>
      <c r="NW215" s="134"/>
      <c r="NX215" s="134"/>
      <c r="NY215" s="134"/>
      <c r="NZ215" s="134"/>
      <c r="OA215" s="134"/>
      <c r="OB215" s="134"/>
      <c r="OC215" s="134"/>
      <c r="OD215" s="134"/>
      <c r="OE215" s="134"/>
      <c r="OF215" s="134"/>
      <c r="OG215" s="134"/>
      <c r="OH215" s="134"/>
      <c r="OI215" s="134"/>
      <c r="OJ215" s="134"/>
      <c r="OK215" s="134"/>
      <c r="OL215" s="134"/>
      <c r="OM215" s="134"/>
      <c r="ON215" s="134"/>
      <c r="OO215" s="134"/>
      <c r="OP215" s="134"/>
      <c r="OQ215" s="134"/>
      <c r="OR215" s="134"/>
      <c r="OS215" s="134"/>
      <c r="OT215" s="134"/>
      <c r="OU215" s="134"/>
      <c r="OV215" s="134"/>
      <c r="OW215" s="134"/>
      <c r="OX215" s="134"/>
      <c r="OY215" s="134"/>
      <c r="OZ215" s="134"/>
      <c r="PA215" s="134"/>
      <c r="PB215" s="134"/>
      <c r="PC215" s="134"/>
      <c r="PD215" s="134"/>
      <c r="PE215" s="134"/>
      <c r="PF215" s="134"/>
      <c r="PG215" s="134"/>
      <c r="PH215" s="134"/>
      <c r="PI215" s="134"/>
      <c r="PJ215" s="134"/>
      <c r="PK215" s="134"/>
      <c r="PL215" s="134"/>
      <c r="PM215" s="134"/>
      <c r="PN215" s="134"/>
      <c r="PO215" s="134"/>
      <c r="PP215" s="134"/>
      <c r="PQ215" s="134"/>
      <c r="PR215" s="134"/>
      <c r="PS215" s="134"/>
      <c r="PT215" s="134"/>
      <c r="PU215" s="134"/>
      <c r="PV215" s="134"/>
      <c r="PW215" s="134"/>
      <c r="PX215" s="134"/>
      <c r="PY215" s="134"/>
      <c r="PZ215" s="134"/>
      <c r="QA215" s="134"/>
      <c r="QB215" s="134"/>
      <c r="QC215" s="134"/>
      <c r="QD215" s="134"/>
      <c r="QE215" s="134"/>
      <c r="QF215" s="134"/>
      <c r="QG215" s="134"/>
      <c r="QH215" s="134"/>
      <c r="QI215" s="134"/>
      <c r="QJ215" s="134"/>
      <c r="QK215" s="134"/>
      <c r="QL215" s="134"/>
      <c r="QM215" s="134"/>
      <c r="QN215" s="134"/>
      <c r="QO215" s="134"/>
      <c r="QP215" s="134"/>
      <c r="QQ215" s="134"/>
      <c r="QR215" s="134"/>
      <c r="QS215" s="134"/>
      <c r="QT215" s="134"/>
      <c r="QU215" s="134"/>
      <c r="QV215" s="134"/>
      <c r="QW215" s="134"/>
      <c r="QX215" s="134"/>
      <c r="QY215" s="134"/>
      <c r="QZ215" s="134"/>
      <c r="RA215" s="134"/>
      <c r="RB215" s="134"/>
      <c r="RC215" s="134"/>
      <c r="RD215" s="134"/>
      <c r="RE215" s="134"/>
      <c r="RF215" s="134"/>
      <c r="RG215" s="134"/>
      <c r="RH215" s="134"/>
      <c r="RI215" s="134"/>
      <c r="RJ215" s="134"/>
      <c r="RK215" s="134"/>
      <c r="RL215" s="134"/>
      <c r="RM215" s="134"/>
      <c r="RN215" s="134"/>
      <c r="RO215" s="134"/>
      <c r="RP215" s="134"/>
      <c r="RQ215" s="134"/>
      <c r="RR215" s="134"/>
      <c r="RS215" s="134"/>
      <c r="RT215" s="134"/>
      <c r="RU215" s="134"/>
      <c r="RV215" s="134"/>
      <c r="RW215" s="134"/>
      <c r="RX215" s="134"/>
      <c r="RY215" s="134"/>
      <c r="RZ215" s="134"/>
      <c r="SA215" s="134"/>
      <c r="SB215" s="134"/>
      <c r="SC215" s="134"/>
      <c r="SD215" s="134"/>
      <c r="SE215" s="134"/>
      <c r="SF215" s="134"/>
      <c r="SG215" s="134"/>
      <c r="SH215" s="134"/>
      <c r="SI215" s="134"/>
      <c r="SJ215" s="134"/>
      <c r="SK215" s="134"/>
      <c r="SL215" s="134"/>
      <c r="SM215" s="134"/>
      <c r="SN215" s="134"/>
      <c r="SO215" s="134"/>
      <c r="SP215" s="134"/>
      <c r="SQ215" s="134"/>
      <c r="SR215" s="134"/>
      <c r="SS215" s="134"/>
      <c r="ST215" s="134"/>
      <c r="SU215" s="134"/>
      <c r="SV215" s="134"/>
      <c r="SW215" s="134"/>
      <c r="SX215" s="134"/>
      <c r="SY215" s="134"/>
      <c r="SZ215" s="134"/>
      <c r="TA215" s="134"/>
      <c r="TB215" s="134"/>
      <c r="TC215" s="134"/>
      <c r="TD215" s="134"/>
      <c r="TE215" s="134"/>
      <c r="TF215" s="134"/>
      <c r="TG215" s="134"/>
      <c r="TH215" s="134"/>
      <c r="TI215" s="134"/>
      <c r="TJ215" s="134"/>
      <c r="TK215" s="134"/>
      <c r="TL215" s="134"/>
      <c r="TM215" s="134"/>
      <c r="TN215" s="134"/>
      <c r="TO215" s="134"/>
      <c r="TP215" s="134"/>
      <c r="TQ215" s="134"/>
      <c r="TR215" s="134"/>
      <c r="TS215" s="134"/>
      <c r="TT215" s="134"/>
      <c r="TU215" s="134"/>
      <c r="TV215" s="134"/>
      <c r="TW215" s="134"/>
      <c r="TX215" s="134"/>
      <c r="TY215" s="134"/>
      <c r="TZ215" s="134"/>
      <c r="UA215" s="134"/>
      <c r="UB215" s="134"/>
      <c r="UC215" s="134"/>
      <c r="UD215" s="134"/>
      <c r="UE215" s="134"/>
      <c r="UF215" s="134"/>
      <c r="UG215" s="134"/>
      <c r="UH215" s="134"/>
      <c r="UI215" s="134"/>
      <c r="UJ215" s="134"/>
      <c r="UK215" s="134"/>
      <c r="UL215" s="134"/>
      <c r="UM215" s="134"/>
      <c r="UN215" s="134"/>
      <c r="UO215" s="134"/>
      <c r="UP215" s="134"/>
      <c r="UQ215" s="134"/>
      <c r="UR215" s="134"/>
      <c r="US215" s="134"/>
      <c r="UT215" s="134"/>
      <c r="UU215" s="134"/>
      <c r="UV215" s="134"/>
      <c r="UW215" s="134"/>
      <c r="UX215" s="134"/>
      <c r="UY215" s="134"/>
      <c r="UZ215" s="134"/>
      <c r="VA215" s="134"/>
      <c r="VB215" s="134"/>
      <c r="VC215" s="134"/>
      <c r="VD215" s="134"/>
      <c r="VE215" s="134"/>
      <c r="VF215" s="134"/>
      <c r="VG215" s="134"/>
      <c r="VH215" s="134"/>
      <c r="VI215" s="134"/>
      <c r="VJ215" s="134"/>
      <c r="VK215" s="134"/>
      <c r="VL215" s="134"/>
      <c r="VM215" s="134"/>
      <c r="VN215" s="134"/>
      <c r="VO215" s="134"/>
      <c r="VP215" s="134"/>
      <c r="VQ215" s="134"/>
      <c r="VR215" s="134"/>
      <c r="VS215" s="134"/>
      <c r="VT215" s="134"/>
      <c r="VU215" s="134"/>
      <c r="VV215" s="134"/>
      <c r="VW215" s="134"/>
      <c r="VX215" s="134"/>
      <c r="VY215" s="134"/>
      <c r="VZ215" s="134"/>
      <c r="WA215" s="134"/>
      <c r="WB215" s="134"/>
      <c r="WC215" s="134"/>
      <c r="WD215" s="134"/>
      <c r="WE215" s="134"/>
      <c r="WF215" s="134"/>
      <c r="WG215" s="134"/>
      <c r="WH215" s="134"/>
      <c r="WI215" s="134"/>
      <c r="WJ215" s="134"/>
      <c r="WK215" s="134"/>
      <c r="WL215" s="134"/>
      <c r="WM215" s="134"/>
      <c r="WN215" s="134"/>
      <c r="WO215" s="134"/>
      <c r="WP215" s="134"/>
      <c r="WQ215" s="134"/>
      <c r="WR215" s="134"/>
      <c r="WS215" s="134"/>
      <c r="WT215" s="134"/>
      <c r="WU215" s="134"/>
      <c r="WV215" s="134"/>
      <c r="WW215" s="134"/>
      <c r="WX215" s="134"/>
      <c r="WY215" s="134"/>
      <c r="WZ215" s="134"/>
      <c r="XA215" s="134"/>
      <c r="XB215" s="134"/>
      <c r="XC215" s="134"/>
      <c r="XD215" s="134"/>
      <c r="XE215" s="134"/>
      <c r="XF215" s="134"/>
      <c r="XG215" s="134"/>
      <c r="XH215" s="134"/>
      <c r="XI215" s="134"/>
      <c r="XJ215" s="134"/>
      <c r="XK215" s="134"/>
      <c r="XL215" s="134"/>
      <c r="XM215" s="134"/>
      <c r="XN215" s="134"/>
      <c r="XO215" s="134"/>
      <c r="XP215" s="134"/>
      <c r="XQ215" s="134"/>
      <c r="XR215" s="134"/>
      <c r="XS215" s="134"/>
      <c r="XT215" s="134"/>
      <c r="XU215" s="134"/>
      <c r="XV215" s="134"/>
      <c r="XW215" s="134"/>
      <c r="XX215" s="134"/>
      <c r="XY215" s="134"/>
      <c r="XZ215" s="134"/>
      <c r="YA215" s="134"/>
      <c r="YB215" s="134"/>
      <c r="YC215" s="134"/>
      <c r="YD215" s="134"/>
      <c r="YE215" s="134"/>
      <c r="YF215" s="134"/>
      <c r="YG215" s="134"/>
      <c r="YH215" s="134"/>
      <c r="YI215" s="134"/>
      <c r="YJ215" s="134"/>
      <c r="YK215" s="134"/>
      <c r="YL215" s="134"/>
      <c r="YM215" s="134"/>
      <c r="YN215" s="134"/>
      <c r="YO215" s="134"/>
      <c r="YP215" s="134"/>
      <c r="YQ215" s="134"/>
      <c r="YR215" s="134"/>
      <c r="YS215" s="134"/>
      <c r="YT215" s="134"/>
      <c r="YU215" s="134"/>
      <c r="YV215" s="134"/>
      <c r="YW215" s="134"/>
      <c r="YX215" s="134"/>
      <c r="YY215" s="134"/>
      <c r="YZ215" s="134"/>
      <c r="ZA215" s="134"/>
      <c r="ZB215" s="134"/>
      <c r="ZC215" s="134"/>
      <c r="ZD215" s="134"/>
      <c r="ZE215" s="134"/>
      <c r="ZF215" s="134"/>
      <c r="ZG215" s="134"/>
      <c r="ZH215" s="134"/>
      <c r="ZI215" s="134"/>
      <c r="ZJ215" s="134"/>
      <c r="ZK215" s="134"/>
      <c r="ZL215" s="134"/>
      <c r="ZM215" s="134"/>
      <c r="ZN215" s="134"/>
      <c r="ZO215" s="134"/>
      <c r="ZP215" s="134"/>
      <c r="ZQ215" s="134"/>
      <c r="ZR215" s="134"/>
      <c r="ZS215" s="134"/>
      <c r="ZT215" s="134"/>
      <c r="ZU215" s="134"/>
      <c r="ZV215" s="134"/>
      <c r="ZW215" s="134"/>
      <c r="ZX215" s="134"/>
      <c r="ZY215" s="134"/>
      <c r="ZZ215" s="134"/>
      <c r="AAA215" s="134"/>
      <c r="AAB215" s="134"/>
      <c r="AAC215" s="134"/>
      <c r="AAD215" s="134"/>
      <c r="AAE215" s="134"/>
      <c r="AAF215" s="134"/>
      <c r="AAG215" s="134"/>
      <c r="AAH215" s="134"/>
      <c r="AAI215" s="134"/>
      <c r="AAJ215" s="134"/>
      <c r="AAK215" s="134"/>
      <c r="AAL215" s="134"/>
      <c r="AAM215" s="134"/>
      <c r="AAN215" s="134"/>
      <c r="AAO215" s="134"/>
      <c r="AAP215" s="134"/>
      <c r="AAQ215" s="134"/>
      <c r="AAR215" s="134"/>
      <c r="AAS215" s="134"/>
      <c r="AAT215" s="134"/>
      <c r="AAU215" s="134"/>
      <c r="AAV215" s="134"/>
      <c r="AAW215" s="134"/>
      <c r="AAX215" s="134"/>
      <c r="AAY215" s="134"/>
      <c r="AAZ215" s="134"/>
      <c r="ABA215" s="134"/>
      <c r="ABB215" s="134"/>
      <c r="ABC215" s="134"/>
      <c r="ABD215" s="134"/>
      <c r="ABE215" s="134"/>
      <c r="ABF215" s="134"/>
      <c r="ABG215" s="134"/>
      <c r="ABH215" s="134"/>
      <c r="ABI215" s="134"/>
      <c r="ABJ215" s="134"/>
      <c r="ABK215" s="134"/>
      <c r="ABL215" s="134"/>
      <c r="ABM215" s="134"/>
      <c r="ABN215" s="134"/>
      <c r="ABO215" s="134"/>
      <c r="ABP215" s="134"/>
      <c r="ABQ215" s="134"/>
      <c r="ABR215" s="134"/>
      <c r="ABS215" s="134"/>
      <c r="ABT215" s="134"/>
      <c r="ABU215" s="134"/>
      <c r="ABV215" s="134"/>
      <c r="ABW215" s="134"/>
      <c r="ABX215" s="134"/>
      <c r="ABY215" s="134"/>
      <c r="ABZ215" s="134"/>
      <c r="ACA215" s="134"/>
      <c r="ACB215" s="134"/>
      <c r="ACC215" s="134"/>
      <c r="ACD215" s="134"/>
      <c r="ACE215" s="134"/>
      <c r="ACF215" s="134"/>
      <c r="ACG215" s="134"/>
      <c r="ACH215" s="134"/>
      <c r="ACI215" s="134"/>
      <c r="ACJ215" s="134"/>
      <c r="ACK215" s="134"/>
      <c r="ACL215" s="134"/>
      <c r="ACM215" s="134"/>
      <c r="ACN215" s="134"/>
      <c r="ACO215" s="134"/>
      <c r="ACP215" s="134"/>
      <c r="ACQ215" s="134"/>
      <c r="ACR215" s="134"/>
      <c r="ACS215" s="134"/>
      <c r="ACT215" s="134"/>
      <c r="ACU215" s="134"/>
      <c r="ACV215" s="134"/>
      <c r="ACW215" s="134"/>
      <c r="ACX215" s="134"/>
      <c r="ACY215" s="134"/>
      <c r="ACZ215" s="134"/>
      <c r="ADA215" s="134"/>
      <c r="ADB215" s="134"/>
      <c r="ADC215" s="134"/>
      <c r="ADD215" s="134"/>
      <c r="ADE215" s="134"/>
      <c r="ADF215" s="134"/>
      <c r="ADG215" s="134"/>
      <c r="ADH215" s="134"/>
      <c r="ADI215" s="134"/>
      <c r="ADJ215" s="134"/>
      <c r="ADK215" s="134"/>
      <c r="ADL215" s="134"/>
      <c r="ADM215" s="134"/>
      <c r="ADN215" s="134"/>
      <c r="ADO215" s="134"/>
      <c r="ADP215" s="134"/>
      <c r="ADQ215" s="134"/>
      <c r="ADR215" s="134"/>
      <c r="ADS215" s="134"/>
      <c r="ADT215" s="134"/>
      <c r="ADU215" s="134"/>
      <c r="ADV215" s="134"/>
      <c r="ADW215" s="134"/>
      <c r="ADX215" s="134"/>
      <c r="ADY215" s="134"/>
      <c r="ADZ215" s="134"/>
      <c r="AEA215" s="134"/>
      <c r="AEB215" s="134"/>
      <c r="AEC215" s="134"/>
      <c r="AED215" s="134"/>
    </row>
    <row r="216" spans="1:810" x14ac:dyDescent="0.3">
      <c r="A216" s="49"/>
      <c r="B216" s="51">
        <v>3</v>
      </c>
      <c r="C216" s="108" t="s">
        <v>546</v>
      </c>
      <c r="D216" s="109" t="s">
        <v>378</v>
      </c>
      <c r="E216" s="110" t="s">
        <v>58</v>
      </c>
      <c r="F216" s="110" t="s">
        <v>101</v>
      </c>
      <c r="G216" s="110">
        <v>14</v>
      </c>
      <c r="H216" s="111"/>
      <c r="I216" s="110">
        <v>2</v>
      </c>
      <c r="J216" s="110" t="s">
        <v>32</v>
      </c>
      <c r="K216" s="110" t="s">
        <v>118</v>
      </c>
      <c r="L216" s="112">
        <v>48</v>
      </c>
      <c r="M216" s="113">
        <v>1972</v>
      </c>
      <c r="N216" s="130">
        <v>1972</v>
      </c>
      <c r="O216" s="111"/>
      <c r="P216" s="114"/>
      <c r="Q216" s="114"/>
      <c r="R216" s="76" t="s">
        <v>302</v>
      </c>
      <c r="S216" s="74"/>
      <c r="T216" s="45" t="s">
        <v>161</v>
      </c>
      <c r="U216" s="46" t="str">
        <f t="shared" si="3"/>
        <v>Ag Pb</v>
      </c>
      <c r="V216" s="45"/>
      <c r="W216" s="45"/>
      <c r="X216" s="45"/>
      <c r="Y216" s="45"/>
      <c r="Z216" s="45"/>
      <c r="AA216" s="45"/>
      <c r="AB216" s="45"/>
    </row>
    <row r="217" spans="1:810" x14ac:dyDescent="0.3">
      <c r="A217" s="52"/>
      <c r="B217" s="51">
        <v>1</v>
      </c>
      <c r="C217" s="108" t="s">
        <v>547</v>
      </c>
      <c r="D217" s="109" t="s">
        <v>31</v>
      </c>
      <c r="E217" s="110"/>
      <c r="F217" s="110"/>
      <c r="G217" s="110"/>
      <c r="H217" s="111"/>
      <c r="I217" s="110">
        <v>1</v>
      </c>
      <c r="J217" s="110" t="s">
        <v>32</v>
      </c>
      <c r="K217" s="110" t="s">
        <v>49</v>
      </c>
      <c r="L217" s="112">
        <v>31</v>
      </c>
      <c r="M217" s="113">
        <v>1971</v>
      </c>
      <c r="N217" s="65">
        <v>26270</v>
      </c>
      <c r="O217" s="111">
        <v>9000000</v>
      </c>
      <c r="P217" s="114">
        <v>120</v>
      </c>
      <c r="Q217" s="114"/>
      <c r="R217" s="76" t="s">
        <v>432</v>
      </c>
      <c r="S217" s="74"/>
      <c r="T217" s="45" t="s">
        <v>166</v>
      </c>
      <c r="U217" s="46" t="str">
        <f t="shared" si="3"/>
        <v>P</v>
      </c>
      <c r="V217" s="45"/>
      <c r="W217" s="45"/>
      <c r="X217" s="45"/>
      <c r="Y217" s="45"/>
      <c r="Z217" s="45"/>
      <c r="AA217" s="45"/>
      <c r="AB217" s="45"/>
    </row>
    <row r="218" spans="1:810" ht="24" x14ac:dyDescent="0.3">
      <c r="A218" s="52"/>
      <c r="B218" s="51">
        <v>1</v>
      </c>
      <c r="C218" s="108" t="s">
        <v>548</v>
      </c>
      <c r="D218" s="109" t="s">
        <v>63</v>
      </c>
      <c r="E218" s="135"/>
      <c r="F218" s="135"/>
      <c r="G218" s="110">
        <v>25</v>
      </c>
      <c r="H218" s="111"/>
      <c r="I218" s="110">
        <v>1</v>
      </c>
      <c r="J218" s="110" t="s">
        <v>32</v>
      </c>
      <c r="K218" s="110" t="s">
        <v>33</v>
      </c>
      <c r="L218" s="112" t="s">
        <v>44</v>
      </c>
      <c r="M218" s="113">
        <v>1971</v>
      </c>
      <c r="N218" s="65">
        <v>26236</v>
      </c>
      <c r="O218" s="111">
        <v>300000</v>
      </c>
      <c r="P218" s="114"/>
      <c r="Q218" s="114">
        <v>89</v>
      </c>
      <c r="R218" s="76" t="s">
        <v>549</v>
      </c>
      <c r="S218" s="74" t="s">
        <v>550</v>
      </c>
      <c r="T218" s="45"/>
      <c r="U218" s="46" t="str">
        <f t="shared" si="3"/>
        <v>Au</v>
      </c>
      <c r="V218" s="45"/>
      <c r="W218" s="45"/>
      <c r="X218" s="45"/>
      <c r="Y218" s="45"/>
      <c r="Z218" s="45"/>
      <c r="AA218" s="45"/>
      <c r="AB218" s="45"/>
    </row>
    <row r="219" spans="1:810" x14ac:dyDescent="0.3">
      <c r="A219" s="49"/>
      <c r="B219" s="51">
        <v>3</v>
      </c>
      <c r="C219" s="108" t="s">
        <v>551</v>
      </c>
      <c r="D219" s="109" t="s">
        <v>191</v>
      </c>
      <c r="E219" s="110" t="s">
        <v>192</v>
      </c>
      <c r="F219" s="110" t="s">
        <v>101</v>
      </c>
      <c r="G219" s="110">
        <v>13</v>
      </c>
      <c r="H219" s="111"/>
      <c r="I219" s="110">
        <v>2</v>
      </c>
      <c r="J219" s="110" t="s">
        <v>32</v>
      </c>
      <c r="K219" s="110" t="s">
        <v>118</v>
      </c>
      <c r="L219" s="112">
        <v>95</v>
      </c>
      <c r="M219" s="113">
        <v>1971</v>
      </c>
      <c r="N219" s="130">
        <v>1971</v>
      </c>
      <c r="O219" s="111"/>
      <c r="P219" s="114"/>
      <c r="Q219" s="114"/>
      <c r="R219" s="76" t="s">
        <v>302</v>
      </c>
      <c r="S219" s="74"/>
      <c r="T219" s="45" t="s">
        <v>195</v>
      </c>
      <c r="U219" s="46" t="str">
        <f t="shared" si="3"/>
        <v>Hg</v>
      </c>
      <c r="V219" s="45">
        <v>1.1000000000000001</v>
      </c>
      <c r="W219" s="45"/>
      <c r="X219" s="45"/>
      <c r="Y219" s="45"/>
      <c r="Z219" s="45">
        <v>1940</v>
      </c>
      <c r="AA219" s="45"/>
      <c r="AB219" s="45"/>
    </row>
    <row r="220" spans="1:810" x14ac:dyDescent="0.3">
      <c r="A220" s="49"/>
      <c r="B220" s="51">
        <v>3</v>
      </c>
      <c r="C220" s="108" t="s">
        <v>552</v>
      </c>
      <c r="D220" s="109" t="s">
        <v>49</v>
      </c>
      <c r="E220" s="110"/>
      <c r="F220" s="110"/>
      <c r="G220" s="110"/>
      <c r="H220" s="111"/>
      <c r="I220" s="110">
        <v>1</v>
      </c>
      <c r="J220" s="110" t="s">
        <v>32</v>
      </c>
      <c r="K220" s="110" t="s">
        <v>43</v>
      </c>
      <c r="L220" s="112">
        <v>181</v>
      </c>
      <c r="M220" s="113">
        <v>1971</v>
      </c>
      <c r="N220" s="130">
        <v>1971</v>
      </c>
      <c r="O220" s="111"/>
      <c r="P220" s="114"/>
      <c r="Q220" s="114"/>
      <c r="R220" s="76" t="s">
        <v>302</v>
      </c>
      <c r="S220" s="74"/>
      <c r="T220" s="45" t="s">
        <v>166</v>
      </c>
      <c r="U220" s="46" t="str">
        <f t="shared" si="3"/>
        <v>U</v>
      </c>
      <c r="V220" s="45"/>
      <c r="W220" s="45"/>
      <c r="X220" s="45"/>
      <c r="Y220" s="45"/>
      <c r="Z220" s="45"/>
      <c r="AA220" s="45"/>
      <c r="AB220" s="45"/>
    </row>
    <row r="221" spans="1:810" x14ac:dyDescent="0.3">
      <c r="A221" s="52"/>
      <c r="B221" s="51">
        <v>1</v>
      </c>
      <c r="C221" s="108" t="s">
        <v>553</v>
      </c>
      <c r="D221" s="109" t="s">
        <v>73</v>
      </c>
      <c r="E221" s="110"/>
      <c r="F221" s="110"/>
      <c r="G221" s="110">
        <v>50</v>
      </c>
      <c r="H221" s="111">
        <v>1000000</v>
      </c>
      <c r="I221" s="110">
        <v>1</v>
      </c>
      <c r="J221" s="110" t="s">
        <v>32</v>
      </c>
      <c r="K221" s="110" t="s">
        <v>554</v>
      </c>
      <c r="L221" s="112">
        <v>88</v>
      </c>
      <c r="M221" s="113">
        <v>1970</v>
      </c>
      <c r="N221" s="67">
        <v>25812</v>
      </c>
      <c r="O221" s="111">
        <v>68000</v>
      </c>
      <c r="P221" s="114"/>
      <c r="Q221" s="114">
        <v>89</v>
      </c>
      <c r="R221" s="76" t="s">
        <v>235</v>
      </c>
      <c r="S221" s="74" t="s">
        <v>555</v>
      </c>
      <c r="T221" s="45" t="s">
        <v>182</v>
      </c>
      <c r="U221" s="46" t="str">
        <f t="shared" si="3"/>
        <v>Cu</v>
      </c>
      <c r="V221" s="45">
        <v>612</v>
      </c>
      <c r="W221" s="45">
        <v>3</v>
      </c>
      <c r="X221" s="45"/>
      <c r="Y221" s="45">
        <v>3</v>
      </c>
      <c r="Z221" s="45">
        <v>1967</v>
      </c>
      <c r="AA221" s="45">
        <v>50</v>
      </c>
      <c r="AB221" s="45"/>
    </row>
    <row r="222" spans="1:810" x14ac:dyDescent="0.3">
      <c r="A222" s="49"/>
      <c r="B222" s="51">
        <v>3</v>
      </c>
      <c r="C222" s="108" t="s">
        <v>556</v>
      </c>
      <c r="D222" s="109" t="s">
        <v>384</v>
      </c>
      <c r="E222" s="110" t="s">
        <v>58</v>
      </c>
      <c r="F222" s="110" t="s">
        <v>204</v>
      </c>
      <c r="G222" s="110">
        <v>18</v>
      </c>
      <c r="H222" s="111"/>
      <c r="I222" s="110">
        <v>1</v>
      </c>
      <c r="J222" s="110" t="s">
        <v>32</v>
      </c>
      <c r="K222" s="110" t="s">
        <v>33</v>
      </c>
      <c r="L222" s="112">
        <v>75</v>
      </c>
      <c r="M222" s="113">
        <v>1970</v>
      </c>
      <c r="N222" s="67">
        <v>25569</v>
      </c>
      <c r="O222" s="111">
        <v>15000</v>
      </c>
      <c r="P222" s="114"/>
      <c r="Q222" s="114"/>
      <c r="R222" s="76" t="s">
        <v>235</v>
      </c>
      <c r="S222" s="74"/>
      <c r="T222" s="45" t="s">
        <v>166</v>
      </c>
      <c r="U222" s="46" t="str">
        <f t="shared" si="3"/>
        <v>Clay</v>
      </c>
      <c r="V222" s="45"/>
      <c r="W222" s="45"/>
      <c r="X222" s="45"/>
      <c r="Y222" s="45"/>
      <c r="Z222" s="45"/>
      <c r="AA222" s="45"/>
      <c r="AB222" s="45"/>
    </row>
    <row r="223" spans="1:810" x14ac:dyDescent="0.3">
      <c r="A223" s="49"/>
      <c r="B223" s="51">
        <v>3</v>
      </c>
      <c r="C223" s="108" t="s">
        <v>557</v>
      </c>
      <c r="D223" s="109" t="s">
        <v>384</v>
      </c>
      <c r="E223" s="110" t="s">
        <v>192</v>
      </c>
      <c r="F223" s="110" t="s">
        <v>204</v>
      </c>
      <c r="G223" s="110">
        <v>3</v>
      </c>
      <c r="H223" s="111"/>
      <c r="I223" s="110">
        <v>1</v>
      </c>
      <c r="J223" s="110" t="s">
        <v>32</v>
      </c>
      <c r="K223" s="110" t="s">
        <v>96</v>
      </c>
      <c r="L223" s="112">
        <v>93</v>
      </c>
      <c r="M223" s="113">
        <v>1970</v>
      </c>
      <c r="N223" s="130">
        <v>1970</v>
      </c>
      <c r="O223" s="111"/>
      <c r="P223" s="114"/>
      <c r="Q223" s="114"/>
      <c r="R223" s="76" t="s">
        <v>302</v>
      </c>
      <c r="S223" s="74"/>
      <c r="T223" s="45" t="s">
        <v>166</v>
      </c>
      <c r="U223" s="46" t="str">
        <f t="shared" si="3"/>
        <v>Clay</v>
      </c>
      <c r="V223" s="45"/>
      <c r="W223" s="45"/>
      <c r="X223" s="45"/>
      <c r="Y223" s="45"/>
      <c r="Z223" s="45"/>
      <c r="AA223" s="45"/>
      <c r="AB223" s="45"/>
    </row>
    <row r="224" spans="1:810" x14ac:dyDescent="0.3">
      <c r="A224" s="49"/>
      <c r="B224" s="51">
        <v>3</v>
      </c>
      <c r="C224" s="108" t="s">
        <v>558</v>
      </c>
      <c r="D224" s="109" t="s">
        <v>384</v>
      </c>
      <c r="E224" s="110" t="s">
        <v>100</v>
      </c>
      <c r="F224" s="110" t="s">
        <v>268</v>
      </c>
      <c r="G224" s="110">
        <v>15</v>
      </c>
      <c r="H224" s="111"/>
      <c r="I224" s="110">
        <v>1</v>
      </c>
      <c r="J224" s="110" t="s">
        <v>32</v>
      </c>
      <c r="K224" s="110" t="s">
        <v>43</v>
      </c>
      <c r="L224" s="112">
        <v>97</v>
      </c>
      <c r="M224" s="113">
        <v>1970</v>
      </c>
      <c r="N224" s="130">
        <v>1970</v>
      </c>
      <c r="O224" s="111"/>
      <c r="P224" s="114"/>
      <c r="Q224" s="114"/>
      <c r="R224" s="76" t="s">
        <v>302</v>
      </c>
      <c r="S224" s="74"/>
      <c r="T224" s="45" t="s">
        <v>166</v>
      </c>
      <c r="U224" s="46" t="str">
        <f t="shared" si="3"/>
        <v>Clay</v>
      </c>
      <c r="V224" s="45"/>
      <c r="W224" s="45"/>
      <c r="X224" s="45"/>
      <c r="Y224" s="45"/>
      <c r="Z224" s="45"/>
      <c r="AA224" s="45"/>
      <c r="AB224" s="45"/>
    </row>
    <row r="225" spans="1:810" x14ac:dyDescent="0.3">
      <c r="A225" s="49"/>
      <c r="B225" s="51">
        <v>3</v>
      </c>
      <c r="C225" s="108" t="s">
        <v>559</v>
      </c>
      <c r="D225" s="109" t="s">
        <v>457</v>
      </c>
      <c r="E225" s="110" t="s">
        <v>58</v>
      </c>
      <c r="F225" s="110" t="s">
        <v>204</v>
      </c>
      <c r="G225" s="110">
        <v>15</v>
      </c>
      <c r="H225" s="111"/>
      <c r="I225" s="110">
        <v>1</v>
      </c>
      <c r="J225" s="110" t="s">
        <v>32</v>
      </c>
      <c r="K225" s="110" t="s">
        <v>96</v>
      </c>
      <c r="L225" s="112">
        <v>152</v>
      </c>
      <c r="M225" s="113">
        <v>1970</v>
      </c>
      <c r="N225" s="130">
        <v>1970</v>
      </c>
      <c r="O225" s="111"/>
      <c r="P225" s="114"/>
      <c r="Q225" s="114"/>
      <c r="R225" s="76" t="s">
        <v>302</v>
      </c>
      <c r="S225" s="74"/>
      <c r="T225" s="45" t="s">
        <v>166</v>
      </c>
      <c r="U225" s="46" t="str">
        <f t="shared" si="3"/>
        <v>Gypsum</v>
      </c>
      <c r="V225" s="45"/>
      <c r="W225" s="45"/>
      <c r="X225" s="45"/>
      <c r="Y225" s="45"/>
      <c r="Z225" s="45"/>
      <c r="AA225" s="45"/>
      <c r="AB225" s="45"/>
    </row>
    <row r="226" spans="1:810" s="10" customFormat="1" x14ac:dyDescent="0.3">
      <c r="A226" s="49"/>
      <c r="B226" s="51">
        <v>3</v>
      </c>
      <c r="C226" s="108" t="s">
        <v>560</v>
      </c>
      <c r="D226" s="109" t="s">
        <v>31</v>
      </c>
      <c r="E226" s="110"/>
      <c r="F226" s="110"/>
      <c r="G226" s="110">
        <v>21</v>
      </c>
      <c r="H226" s="111"/>
      <c r="I226" s="110">
        <v>1</v>
      </c>
      <c r="J226" s="110" t="s">
        <v>32</v>
      </c>
      <c r="K226" s="110" t="s">
        <v>49</v>
      </c>
      <c r="L226" s="112">
        <v>182</v>
      </c>
      <c r="M226" s="113">
        <v>1970</v>
      </c>
      <c r="N226" s="130">
        <v>1970</v>
      </c>
      <c r="O226" s="111"/>
      <c r="P226" s="114"/>
      <c r="Q226" s="114"/>
      <c r="R226" s="76" t="s">
        <v>302</v>
      </c>
      <c r="S226" s="74"/>
      <c r="T226" s="45" t="s">
        <v>166</v>
      </c>
      <c r="U226" s="46" t="str">
        <f t="shared" si="3"/>
        <v>P</v>
      </c>
      <c r="V226" s="45"/>
      <c r="W226" s="45"/>
      <c r="X226" s="45"/>
      <c r="Y226" s="45"/>
      <c r="Z226" s="45"/>
      <c r="AA226" s="45"/>
      <c r="AB226" s="45"/>
    </row>
    <row r="227" spans="1:810" s="10" customFormat="1" x14ac:dyDescent="0.3">
      <c r="A227" s="34"/>
      <c r="B227" s="51">
        <v>2</v>
      </c>
      <c r="C227" s="78" t="s">
        <v>561</v>
      </c>
      <c r="D227" s="87" t="s">
        <v>57</v>
      </c>
      <c r="E227" s="79"/>
      <c r="F227" s="79"/>
      <c r="G227" s="79"/>
      <c r="H227" s="80"/>
      <c r="I227" s="79">
        <v>1</v>
      </c>
      <c r="J227" s="79" t="s">
        <v>32</v>
      </c>
      <c r="K227" s="79" t="s">
        <v>33</v>
      </c>
      <c r="L227" s="105">
        <v>15</v>
      </c>
      <c r="M227" s="82">
        <v>1969</v>
      </c>
      <c r="N227" s="104">
        <v>1969</v>
      </c>
      <c r="O227" s="80">
        <v>115000</v>
      </c>
      <c r="P227" s="84">
        <v>3.5000000000000003E-2</v>
      </c>
      <c r="Q227" s="84" t="s">
        <v>177</v>
      </c>
      <c r="R227" s="85" t="s">
        <v>235</v>
      </c>
      <c r="S227" s="86"/>
      <c r="T227" s="115"/>
      <c r="U227" s="46" t="str">
        <f t="shared" si="3"/>
        <v>Fe</v>
      </c>
      <c r="V227" s="115"/>
      <c r="W227" s="115"/>
      <c r="X227" s="115"/>
      <c r="Y227" s="115"/>
      <c r="Z227" s="115"/>
      <c r="AA227" s="115"/>
      <c r="AB227" s="115"/>
      <c r="AC227" s="116"/>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c r="BY227" s="117"/>
      <c r="BZ227" s="117"/>
      <c r="CA227" s="117"/>
      <c r="CB227" s="117"/>
      <c r="CC227" s="117"/>
      <c r="CD227" s="117"/>
      <c r="CE227" s="117"/>
      <c r="CF227" s="117"/>
      <c r="CG227" s="117"/>
      <c r="CH227" s="117"/>
      <c r="CI227" s="117"/>
      <c r="CJ227" s="117"/>
      <c r="CK227" s="117"/>
      <c r="CL227" s="117"/>
      <c r="CM227" s="117"/>
      <c r="CN227" s="117"/>
      <c r="CO227" s="117"/>
      <c r="CP227" s="117"/>
      <c r="CQ227" s="117"/>
      <c r="CR227" s="117"/>
      <c r="CS227" s="117"/>
      <c r="CT227" s="117"/>
      <c r="CU227" s="117"/>
      <c r="CV227" s="117"/>
      <c r="CW227" s="117"/>
      <c r="CX227" s="117"/>
      <c r="CY227" s="117"/>
      <c r="CZ227" s="117"/>
      <c r="DA227" s="117"/>
      <c r="DB227" s="117"/>
      <c r="DC227" s="117"/>
      <c r="DD227" s="117"/>
      <c r="DE227" s="117"/>
      <c r="DF227" s="117"/>
      <c r="DG227" s="117"/>
      <c r="DH227" s="117"/>
      <c r="DI227" s="117"/>
      <c r="DJ227" s="117"/>
      <c r="DK227" s="117"/>
      <c r="DL227" s="117"/>
      <c r="DM227" s="117"/>
      <c r="DN227" s="117"/>
      <c r="DO227" s="117"/>
      <c r="DP227" s="117"/>
      <c r="DQ227" s="117"/>
      <c r="DR227" s="117"/>
      <c r="DS227" s="117"/>
      <c r="DT227" s="117"/>
      <c r="DU227" s="117"/>
      <c r="DV227" s="117"/>
      <c r="DW227" s="117"/>
      <c r="DX227" s="117"/>
      <c r="DY227" s="117"/>
      <c r="DZ227" s="117"/>
      <c r="EA227" s="117"/>
      <c r="EB227" s="117"/>
      <c r="EC227" s="117"/>
      <c r="ED227" s="117"/>
      <c r="EE227" s="117"/>
      <c r="EF227" s="117"/>
      <c r="EG227" s="117"/>
      <c r="EH227" s="117"/>
      <c r="EI227" s="117"/>
      <c r="EJ227" s="117"/>
      <c r="EK227" s="117"/>
      <c r="EL227" s="117"/>
      <c r="EM227" s="117"/>
      <c r="EN227" s="117"/>
      <c r="EO227" s="117"/>
      <c r="EP227" s="117"/>
      <c r="EQ227" s="117"/>
      <c r="ER227" s="117"/>
      <c r="ES227" s="117"/>
      <c r="ET227" s="117"/>
      <c r="EU227" s="117"/>
      <c r="EV227" s="117"/>
      <c r="EW227" s="117"/>
      <c r="EX227" s="117"/>
      <c r="EY227" s="117"/>
      <c r="EZ227" s="117"/>
      <c r="FA227" s="117"/>
      <c r="FB227" s="117"/>
      <c r="FC227" s="117"/>
      <c r="FD227" s="117"/>
      <c r="FE227" s="117"/>
      <c r="FF227" s="117"/>
      <c r="FG227" s="117"/>
      <c r="FH227" s="117"/>
      <c r="FI227" s="117"/>
      <c r="FJ227" s="117"/>
      <c r="FK227" s="117"/>
      <c r="FL227" s="117"/>
      <c r="FM227" s="117"/>
      <c r="FN227" s="117"/>
      <c r="FO227" s="117"/>
      <c r="FP227" s="117"/>
      <c r="FQ227" s="117"/>
      <c r="FR227" s="117"/>
      <c r="FS227" s="117"/>
      <c r="FT227" s="117"/>
      <c r="FU227" s="117"/>
      <c r="FV227" s="117"/>
      <c r="FW227" s="117"/>
      <c r="FX227" s="117"/>
      <c r="FY227" s="117"/>
      <c r="FZ227" s="117"/>
      <c r="GA227" s="117"/>
      <c r="GB227" s="117"/>
      <c r="GC227" s="117"/>
      <c r="GD227" s="117"/>
      <c r="GE227" s="117"/>
      <c r="GF227" s="117"/>
      <c r="GG227" s="117"/>
      <c r="GH227" s="117"/>
      <c r="GI227" s="117"/>
      <c r="GJ227" s="117"/>
      <c r="GK227" s="117"/>
      <c r="GL227" s="117"/>
      <c r="GM227" s="117"/>
      <c r="GN227" s="117"/>
      <c r="GO227" s="117"/>
      <c r="GP227" s="117"/>
      <c r="GQ227" s="117"/>
      <c r="GR227" s="117"/>
      <c r="GS227" s="117"/>
      <c r="GT227" s="117"/>
      <c r="GU227" s="117"/>
      <c r="GV227" s="117"/>
      <c r="GW227" s="117"/>
      <c r="GX227" s="117"/>
      <c r="GY227" s="117"/>
      <c r="GZ227" s="117"/>
      <c r="HA227" s="117"/>
      <c r="HB227" s="117"/>
      <c r="HC227" s="117"/>
      <c r="HD227" s="117"/>
      <c r="HE227" s="117"/>
      <c r="HF227" s="117"/>
      <c r="HG227" s="117"/>
      <c r="HH227" s="117"/>
      <c r="HI227" s="117"/>
      <c r="HJ227" s="117"/>
      <c r="HK227" s="117"/>
      <c r="HL227" s="117"/>
      <c r="HM227" s="117"/>
      <c r="HN227" s="117"/>
      <c r="HO227" s="117"/>
      <c r="HP227" s="117"/>
      <c r="HQ227" s="117"/>
      <c r="HR227" s="117"/>
      <c r="HS227" s="117"/>
      <c r="HT227" s="117"/>
      <c r="HU227" s="117"/>
      <c r="HV227" s="117"/>
      <c r="HW227" s="117"/>
      <c r="HX227" s="117"/>
      <c r="HY227" s="117"/>
      <c r="HZ227" s="117"/>
      <c r="IA227" s="117"/>
      <c r="IB227" s="117"/>
      <c r="IC227" s="117"/>
      <c r="ID227" s="117"/>
      <c r="IE227" s="117"/>
      <c r="IF227" s="117"/>
      <c r="IG227" s="117"/>
      <c r="IH227" s="117"/>
      <c r="II227" s="117"/>
      <c r="IJ227" s="117"/>
      <c r="IK227" s="117"/>
      <c r="IL227" s="117"/>
      <c r="IM227" s="117"/>
      <c r="IN227" s="117"/>
      <c r="IO227" s="117"/>
      <c r="IP227" s="117"/>
      <c r="IQ227" s="117"/>
      <c r="IR227" s="117"/>
      <c r="IS227" s="117"/>
      <c r="IT227" s="117"/>
      <c r="IU227" s="117"/>
      <c r="IV227" s="117"/>
      <c r="IW227" s="117"/>
      <c r="IX227" s="117"/>
      <c r="IY227" s="117"/>
      <c r="IZ227" s="117"/>
      <c r="JA227" s="117"/>
      <c r="JB227" s="117"/>
      <c r="JC227" s="117"/>
      <c r="JD227" s="117"/>
      <c r="JE227" s="117"/>
      <c r="JF227" s="117"/>
      <c r="JG227" s="117"/>
      <c r="JH227" s="117"/>
      <c r="JI227" s="117"/>
      <c r="JJ227" s="117"/>
      <c r="JK227" s="117"/>
      <c r="JL227" s="117"/>
      <c r="JM227" s="117"/>
      <c r="JN227" s="117"/>
      <c r="JO227" s="117"/>
      <c r="JP227" s="117"/>
      <c r="JQ227" s="117"/>
      <c r="JR227" s="117"/>
      <c r="JS227" s="117"/>
      <c r="JT227" s="117"/>
      <c r="JU227" s="117"/>
      <c r="JV227" s="117"/>
      <c r="JW227" s="117"/>
      <c r="JX227" s="117"/>
      <c r="JY227" s="117"/>
      <c r="JZ227" s="117"/>
      <c r="KA227" s="117"/>
      <c r="KB227" s="117"/>
      <c r="KC227" s="117"/>
      <c r="KD227" s="117"/>
      <c r="KE227" s="117"/>
      <c r="KF227" s="117"/>
      <c r="KG227" s="117"/>
      <c r="KH227" s="117"/>
      <c r="KI227" s="117"/>
      <c r="KJ227" s="117"/>
      <c r="KK227" s="117"/>
      <c r="KL227" s="117"/>
      <c r="KM227" s="117"/>
      <c r="KN227" s="117"/>
      <c r="KO227" s="117"/>
      <c r="KP227" s="117"/>
      <c r="KQ227" s="117"/>
      <c r="KR227" s="117"/>
      <c r="KS227" s="117"/>
      <c r="KT227" s="117"/>
      <c r="KU227" s="117"/>
      <c r="KV227" s="117"/>
      <c r="KW227" s="117"/>
      <c r="KX227" s="117"/>
      <c r="KY227" s="117"/>
      <c r="KZ227" s="117"/>
      <c r="LA227" s="117"/>
      <c r="LB227" s="117"/>
      <c r="LC227" s="117"/>
      <c r="LD227" s="117"/>
      <c r="LE227" s="117"/>
      <c r="LF227" s="117"/>
      <c r="LG227" s="117"/>
      <c r="LH227" s="117"/>
      <c r="LI227" s="117"/>
      <c r="LJ227" s="117"/>
      <c r="LK227" s="117"/>
      <c r="LL227" s="117"/>
      <c r="LM227" s="117"/>
      <c r="LN227" s="117"/>
      <c r="LO227" s="117"/>
      <c r="LP227" s="117"/>
      <c r="LQ227" s="117"/>
      <c r="LR227" s="117"/>
      <c r="LS227" s="117"/>
      <c r="LT227" s="117"/>
      <c r="LU227" s="117"/>
      <c r="LV227" s="117"/>
      <c r="LW227" s="117"/>
      <c r="LX227" s="117"/>
      <c r="LY227" s="117"/>
      <c r="LZ227" s="117"/>
      <c r="MA227" s="117"/>
      <c r="MB227" s="117"/>
      <c r="MC227" s="117"/>
      <c r="MD227" s="117"/>
      <c r="ME227" s="117"/>
      <c r="MF227" s="117"/>
      <c r="MG227" s="117"/>
      <c r="MH227" s="117"/>
      <c r="MI227" s="117"/>
      <c r="MJ227" s="117"/>
      <c r="MK227" s="117"/>
      <c r="ML227" s="117"/>
      <c r="MM227" s="117"/>
      <c r="MN227" s="117"/>
      <c r="MO227" s="117"/>
      <c r="MP227" s="117"/>
      <c r="MQ227" s="117"/>
      <c r="MR227" s="117"/>
      <c r="MS227" s="117"/>
      <c r="MT227" s="117"/>
      <c r="MU227" s="117"/>
      <c r="MV227" s="117"/>
      <c r="MW227" s="117"/>
      <c r="MX227" s="117"/>
      <c r="MY227" s="117"/>
      <c r="MZ227" s="117"/>
      <c r="NA227" s="117"/>
      <c r="NB227" s="117"/>
      <c r="NC227" s="117"/>
      <c r="ND227" s="117"/>
      <c r="NE227" s="117"/>
      <c r="NF227" s="117"/>
      <c r="NG227" s="117"/>
      <c r="NH227" s="117"/>
      <c r="NI227" s="117"/>
      <c r="NJ227" s="117"/>
      <c r="NK227" s="117"/>
      <c r="NL227" s="117"/>
      <c r="NM227" s="117"/>
      <c r="NN227" s="117"/>
      <c r="NO227" s="117"/>
      <c r="NP227" s="117"/>
      <c r="NQ227" s="117"/>
      <c r="NR227" s="117"/>
      <c r="NS227" s="117"/>
      <c r="NT227" s="117"/>
      <c r="NU227" s="117"/>
      <c r="NV227" s="117"/>
      <c r="NW227" s="117"/>
      <c r="NX227" s="117"/>
      <c r="NY227" s="117"/>
      <c r="NZ227" s="117"/>
      <c r="OA227" s="117"/>
      <c r="OB227" s="117"/>
      <c r="OC227" s="117"/>
      <c r="OD227" s="117"/>
      <c r="OE227" s="117"/>
      <c r="OF227" s="117"/>
      <c r="OG227" s="117"/>
      <c r="OH227" s="117"/>
      <c r="OI227" s="117"/>
      <c r="OJ227" s="117"/>
      <c r="OK227" s="117"/>
      <c r="OL227" s="117"/>
      <c r="OM227" s="117"/>
      <c r="ON227" s="117"/>
      <c r="OO227" s="117"/>
      <c r="OP227" s="117"/>
      <c r="OQ227" s="117"/>
      <c r="OR227" s="117"/>
      <c r="OS227" s="117"/>
      <c r="OT227" s="117"/>
      <c r="OU227" s="117"/>
      <c r="OV227" s="117"/>
      <c r="OW227" s="117"/>
      <c r="OX227" s="117"/>
      <c r="OY227" s="117"/>
      <c r="OZ227" s="117"/>
      <c r="PA227" s="117"/>
      <c r="PB227" s="117"/>
      <c r="PC227" s="117"/>
      <c r="PD227" s="117"/>
      <c r="PE227" s="117"/>
      <c r="PF227" s="117"/>
      <c r="PG227" s="117"/>
      <c r="PH227" s="117"/>
      <c r="PI227" s="117"/>
      <c r="PJ227" s="117"/>
      <c r="PK227" s="117"/>
      <c r="PL227" s="117"/>
      <c r="PM227" s="117"/>
      <c r="PN227" s="117"/>
      <c r="PO227" s="117"/>
      <c r="PP227" s="117"/>
      <c r="PQ227" s="117"/>
      <c r="PR227" s="117"/>
      <c r="PS227" s="117"/>
      <c r="PT227" s="117"/>
      <c r="PU227" s="117"/>
      <c r="PV227" s="117"/>
      <c r="PW227" s="117"/>
      <c r="PX227" s="117"/>
      <c r="PY227" s="117"/>
      <c r="PZ227" s="117"/>
      <c r="QA227" s="117"/>
      <c r="QB227" s="117"/>
      <c r="QC227" s="117"/>
      <c r="QD227" s="117"/>
      <c r="QE227" s="117"/>
      <c r="QF227" s="117"/>
      <c r="QG227" s="117"/>
      <c r="QH227" s="117"/>
      <c r="QI227" s="117"/>
      <c r="QJ227" s="117"/>
      <c r="QK227" s="117"/>
      <c r="QL227" s="117"/>
      <c r="QM227" s="117"/>
      <c r="QN227" s="117"/>
      <c r="QO227" s="117"/>
      <c r="QP227" s="117"/>
      <c r="QQ227" s="117"/>
      <c r="QR227" s="117"/>
      <c r="QS227" s="117"/>
      <c r="QT227" s="117"/>
      <c r="QU227" s="117"/>
      <c r="QV227" s="117"/>
      <c r="QW227" s="117"/>
      <c r="QX227" s="117"/>
      <c r="QY227" s="117"/>
      <c r="QZ227" s="117"/>
      <c r="RA227" s="117"/>
      <c r="RB227" s="117"/>
      <c r="RC227" s="117"/>
      <c r="RD227" s="117"/>
      <c r="RE227" s="117"/>
      <c r="RF227" s="117"/>
      <c r="RG227" s="117"/>
      <c r="RH227" s="117"/>
      <c r="RI227" s="117"/>
      <c r="RJ227" s="117"/>
      <c r="RK227" s="117"/>
      <c r="RL227" s="117"/>
      <c r="RM227" s="117"/>
      <c r="RN227" s="117"/>
      <c r="RO227" s="117"/>
      <c r="RP227" s="117"/>
      <c r="RQ227" s="117"/>
      <c r="RR227" s="117"/>
      <c r="RS227" s="117"/>
      <c r="RT227" s="117"/>
      <c r="RU227" s="117"/>
      <c r="RV227" s="117"/>
      <c r="RW227" s="117"/>
      <c r="RX227" s="117"/>
      <c r="RY227" s="117"/>
      <c r="RZ227" s="117"/>
      <c r="SA227" s="117"/>
      <c r="SB227" s="117"/>
      <c r="SC227" s="117"/>
      <c r="SD227" s="117"/>
      <c r="SE227" s="117"/>
      <c r="SF227" s="117"/>
      <c r="SG227" s="117"/>
      <c r="SH227" s="117"/>
      <c r="SI227" s="117"/>
      <c r="SJ227" s="117"/>
      <c r="SK227" s="117"/>
      <c r="SL227" s="117"/>
      <c r="SM227" s="117"/>
      <c r="SN227" s="117"/>
      <c r="SO227" s="117"/>
      <c r="SP227" s="117"/>
      <c r="SQ227" s="117"/>
      <c r="SR227" s="117"/>
      <c r="SS227" s="117"/>
      <c r="ST227" s="117"/>
      <c r="SU227" s="117"/>
      <c r="SV227" s="117"/>
      <c r="SW227" s="117"/>
      <c r="SX227" s="117"/>
      <c r="SY227" s="117"/>
      <c r="SZ227" s="117"/>
      <c r="TA227" s="117"/>
      <c r="TB227" s="117"/>
      <c r="TC227" s="117"/>
      <c r="TD227" s="117"/>
      <c r="TE227" s="117"/>
      <c r="TF227" s="117"/>
      <c r="TG227" s="117"/>
      <c r="TH227" s="117"/>
      <c r="TI227" s="117"/>
      <c r="TJ227" s="117"/>
      <c r="TK227" s="117"/>
      <c r="TL227" s="117"/>
      <c r="TM227" s="117"/>
      <c r="TN227" s="117"/>
      <c r="TO227" s="117"/>
      <c r="TP227" s="117"/>
      <c r="TQ227" s="117"/>
      <c r="TR227" s="117"/>
      <c r="TS227" s="117"/>
      <c r="TT227" s="117"/>
      <c r="TU227" s="117"/>
      <c r="TV227" s="117"/>
      <c r="TW227" s="117"/>
      <c r="TX227" s="117"/>
      <c r="TY227" s="117"/>
      <c r="TZ227" s="117"/>
      <c r="UA227" s="117"/>
      <c r="UB227" s="117"/>
      <c r="UC227" s="117"/>
      <c r="UD227" s="117"/>
      <c r="UE227" s="117"/>
      <c r="UF227" s="117"/>
      <c r="UG227" s="117"/>
      <c r="UH227" s="117"/>
      <c r="UI227" s="117"/>
      <c r="UJ227" s="117"/>
      <c r="UK227" s="117"/>
      <c r="UL227" s="117"/>
      <c r="UM227" s="117"/>
      <c r="UN227" s="117"/>
      <c r="UO227" s="117"/>
      <c r="UP227" s="117"/>
      <c r="UQ227" s="117"/>
      <c r="UR227" s="117"/>
      <c r="US227" s="117"/>
      <c r="UT227" s="117"/>
      <c r="UU227" s="117"/>
      <c r="UV227" s="117"/>
      <c r="UW227" s="117"/>
      <c r="UX227" s="117"/>
      <c r="UY227" s="117"/>
      <c r="UZ227" s="117"/>
      <c r="VA227" s="117"/>
      <c r="VB227" s="117"/>
      <c r="VC227" s="117"/>
      <c r="VD227" s="117"/>
      <c r="VE227" s="117"/>
      <c r="VF227" s="117"/>
      <c r="VG227" s="117"/>
      <c r="VH227" s="117"/>
      <c r="VI227" s="117"/>
      <c r="VJ227" s="117"/>
      <c r="VK227" s="117"/>
      <c r="VL227" s="117"/>
      <c r="VM227" s="117"/>
      <c r="VN227" s="117"/>
      <c r="VO227" s="117"/>
      <c r="VP227" s="117"/>
      <c r="VQ227" s="117"/>
      <c r="VR227" s="117"/>
      <c r="VS227" s="117"/>
      <c r="VT227" s="117"/>
      <c r="VU227" s="117"/>
      <c r="VV227" s="117"/>
      <c r="VW227" s="117"/>
      <c r="VX227" s="117"/>
      <c r="VY227" s="117"/>
      <c r="VZ227" s="117"/>
      <c r="WA227" s="117"/>
      <c r="WB227" s="117"/>
      <c r="WC227" s="117"/>
      <c r="WD227" s="117"/>
      <c r="WE227" s="117"/>
      <c r="WF227" s="117"/>
      <c r="WG227" s="117"/>
      <c r="WH227" s="117"/>
      <c r="WI227" s="117"/>
      <c r="WJ227" s="117"/>
      <c r="WK227" s="117"/>
      <c r="WL227" s="117"/>
      <c r="WM227" s="117"/>
      <c r="WN227" s="117"/>
      <c r="WO227" s="117"/>
      <c r="WP227" s="117"/>
      <c r="WQ227" s="117"/>
      <c r="WR227" s="117"/>
      <c r="WS227" s="117"/>
      <c r="WT227" s="117"/>
      <c r="WU227" s="117"/>
      <c r="WV227" s="117"/>
      <c r="WW227" s="117"/>
      <c r="WX227" s="117"/>
      <c r="WY227" s="117"/>
      <c r="WZ227" s="117"/>
      <c r="XA227" s="117"/>
      <c r="XB227" s="117"/>
      <c r="XC227" s="117"/>
      <c r="XD227" s="117"/>
      <c r="XE227" s="117"/>
      <c r="XF227" s="117"/>
      <c r="XG227" s="117"/>
      <c r="XH227" s="117"/>
      <c r="XI227" s="117"/>
      <c r="XJ227" s="117"/>
      <c r="XK227" s="117"/>
      <c r="XL227" s="117"/>
      <c r="XM227" s="117"/>
      <c r="XN227" s="117"/>
      <c r="XO227" s="117"/>
      <c r="XP227" s="117"/>
      <c r="XQ227" s="117"/>
      <c r="XR227" s="117"/>
      <c r="XS227" s="117"/>
      <c r="XT227" s="117"/>
      <c r="XU227" s="117"/>
      <c r="XV227" s="117"/>
      <c r="XW227" s="117"/>
      <c r="XX227" s="117"/>
      <c r="XY227" s="117"/>
      <c r="XZ227" s="117"/>
      <c r="YA227" s="117"/>
      <c r="YB227" s="117"/>
      <c r="YC227" s="117"/>
      <c r="YD227" s="117"/>
      <c r="YE227" s="117"/>
      <c r="YF227" s="117"/>
      <c r="YG227" s="117"/>
      <c r="YH227" s="117"/>
      <c r="YI227" s="117"/>
      <c r="YJ227" s="117"/>
      <c r="YK227" s="117"/>
      <c r="YL227" s="117"/>
      <c r="YM227" s="117"/>
      <c r="YN227" s="117"/>
      <c r="YO227" s="117"/>
      <c r="YP227" s="117"/>
      <c r="YQ227" s="117"/>
      <c r="YR227" s="117"/>
      <c r="YS227" s="117"/>
      <c r="YT227" s="117"/>
      <c r="YU227" s="117"/>
      <c r="YV227" s="117"/>
      <c r="YW227" s="117"/>
      <c r="YX227" s="117"/>
      <c r="YY227" s="117"/>
      <c r="YZ227" s="117"/>
      <c r="ZA227" s="117"/>
      <c r="ZB227" s="117"/>
      <c r="ZC227" s="117"/>
      <c r="ZD227" s="117"/>
      <c r="ZE227" s="117"/>
      <c r="ZF227" s="117"/>
      <c r="ZG227" s="117"/>
      <c r="ZH227" s="117"/>
      <c r="ZI227" s="117"/>
      <c r="ZJ227" s="117"/>
      <c r="ZK227" s="117"/>
      <c r="ZL227" s="117"/>
      <c r="ZM227" s="117"/>
      <c r="ZN227" s="117"/>
      <c r="ZO227" s="117"/>
      <c r="ZP227" s="117"/>
      <c r="ZQ227" s="117"/>
      <c r="ZR227" s="117"/>
      <c r="ZS227" s="117"/>
      <c r="ZT227" s="117"/>
      <c r="ZU227" s="117"/>
      <c r="ZV227" s="117"/>
      <c r="ZW227" s="117"/>
      <c r="ZX227" s="117"/>
      <c r="ZY227" s="117"/>
      <c r="ZZ227" s="117"/>
      <c r="AAA227" s="117"/>
      <c r="AAB227" s="117"/>
      <c r="AAC227" s="117"/>
      <c r="AAD227" s="117"/>
      <c r="AAE227" s="117"/>
      <c r="AAF227" s="117"/>
      <c r="AAG227" s="117"/>
      <c r="AAH227" s="117"/>
      <c r="AAI227" s="117"/>
      <c r="AAJ227" s="117"/>
      <c r="AAK227" s="117"/>
      <c r="AAL227" s="117"/>
      <c r="AAM227" s="117"/>
      <c r="AAN227" s="117"/>
      <c r="AAO227" s="117"/>
      <c r="AAP227" s="117"/>
      <c r="AAQ227" s="117"/>
      <c r="AAR227" s="117"/>
      <c r="AAS227" s="117"/>
      <c r="AAT227" s="117"/>
      <c r="AAU227" s="117"/>
      <c r="AAV227" s="117"/>
      <c r="AAW227" s="117"/>
      <c r="AAX227" s="117"/>
      <c r="AAY227" s="117"/>
      <c r="AAZ227" s="117"/>
      <c r="ABA227" s="117"/>
      <c r="ABB227" s="117"/>
      <c r="ABC227" s="117"/>
      <c r="ABD227" s="117"/>
      <c r="ABE227" s="117"/>
      <c r="ABF227" s="117"/>
      <c r="ABG227" s="117"/>
      <c r="ABH227" s="117"/>
      <c r="ABI227" s="117"/>
      <c r="ABJ227" s="117"/>
      <c r="ABK227" s="117"/>
      <c r="ABL227" s="117"/>
      <c r="ABM227" s="117"/>
      <c r="ABN227" s="117"/>
      <c r="ABO227" s="117"/>
      <c r="ABP227" s="117"/>
      <c r="ABQ227" s="117"/>
      <c r="ABR227" s="117"/>
      <c r="ABS227" s="117"/>
      <c r="ABT227" s="117"/>
      <c r="ABU227" s="117"/>
      <c r="ABV227" s="117"/>
      <c r="ABW227" s="117"/>
      <c r="ABX227" s="117"/>
      <c r="ABY227" s="117"/>
      <c r="ABZ227" s="117"/>
      <c r="ACA227" s="117"/>
      <c r="ACB227" s="117"/>
      <c r="ACC227" s="117"/>
      <c r="ACD227" s="117"/>
      <c r="ACE227" s="117"/>
      <c r="ACF227" s="117"/>
      <c r="ACG227" s="117"/>
      <c r="ACH227" s="117"/>
      <c r="ACI227" s="117"/>
      <c r="ACJ227" s="117"/>
      <c r="ACK227" s="117"/>
      <c r="ACL227" s="117"/>
      <c r="ACM227" s="117"/>
      <c r="ACN227" s="117"/>
      <c r="ACO227" s="117"/>
      <c r="ACP227" s="117"/>
      <c r="ACQ227" s="117"/>
      <c r="ACR227" s="117"/>
      <c r="ACS227" s="117"/>
      <c r="ACT227" s="117"/>
      <c r="ACU227" s="117"/>
      <c r="ACV227" s="117"/>
      <c r="ACW227" s="117"/>
      <c r="ACX227" s="117"/>
      <c r="ACY227" s="117"/>
      <c r="ACZ227" s="117"/>
      <c r="ADA227" s="117"/>
      <c r="ADB227" s="117"/>
      <c r="ADC227" s="117"/>
      <c r="ADD227" s="117"/>
      <c r="ADE227" s="117"/>
      <c r="ADF227" s="117"/>
      <c r="ADG227" s="117"/>
      <c r="ADH227" s="117"/>
      <c r="ADI227" s="117"/>
      <c r="ADJ227" s="117"/>
      <c r="ADK227" s="117"/>
      <c r="ADL227" s="117"/>
      <c r="ADM227" s="117"/>
      <c r="ADN227" s="117"/>
      <c r="ADO227" s="117"/>
      <c r="ADP227" s="117"/>
      <c r="ADQ227" s="117"/>
      <c r="ADR227" s="117"/>
      <c r="ADS227" s="117"/>
      <c r="ADT227" s="117"/>
      <c r="ADU227" s="117"/>
      <c r="ADV227" s="117"/>
      <c r="ADW227" s="117"/>
      <c r="ADX227" s="117"/>
      <c r="ADY227" s="117"/>
      <c r="ADZ227" s="117"/>
      <c r="AEA227" s="117"/>
      <c r="AEB227" s="117"/>
      <c r="AEC227" s="117"/>
      <c r="AED227" s="117"/>
    </row>
    <row r="228" spans="1:810" s="10" customFormat="1" x14ac:dyDescent="0.3">
      <c r="A228" s="49"/>
      <c r="B228" s="51">
        <v>3</v>
      </c>
      <c r="C228" s="78" t="s">
        <v>562</v>
      </c>
      <c r="D228" s="87" t="s">
        <v>31</v>
      </c>
      <c r="E228" s="79" t="s">
        <v>100</v>
      </c>
      <c r="F228" s="79" t="s">
        <v>101</v>
      </c>
      <c r="G228" s="79">
        <v>43</v>
      </c>
      <c r="H228" s="80">
        <v>1230000</v>
      </c>
      <c r="I228" s="79">
        <v>2</v>
      </c>
      <c r="J228" s="79" t="s">
        <v>32</v>
      </c>
      <c r="K228" s="79" t="s">
        <v>106</v>
      </c>
      <c r="L228" s="105">
        <v>86</v>
      </c>
      <c r="M228" s="82">
        <v>1969</v>
      </c>
      <c r="N228" s="104">
        <v>1969</v>
      </c>
      <c r="O228" s="80"/>
      <c r="P228" s="84"/>
      <c r="Q228" s="84"/>
      <c r="R228" s="85" t="s">
        <v>302</v>
      </c>
      <c r="S228" s="86"/>
      <c r="T228" s="45" t="s">
        <v>166</v>
      </c>
      <c r="U228" s="46" t="str">
        <f t="shared" si="3"/>
        <v>P</v>
      </c>
      <c r="V228" s="45"/>
      <c r="W228" s="45"/>
      <c r="X228" s="45"/>
      <c r="Y228" s="45"/>
      <c r="Z228" s="45"/>
      <c r="AA228" s="45"/>
      <c r="AB228" s="45"/>
    </row>
    <row r="229" spans="1:810" s="10" customFormat="1" x14ac:dyDescent="0.3">
      <c r="A229" s="49"/>
      <c r="B229" s="51">
        <v>3</v>
      </c>
      <c r="C229" s="78" t="s">
        <v>563</v>
      </c>
      <c r="D229" s="87" t="s">
        <v>73</v>
      </c>
      <c r="E229" s="79" t="s">
        <v>58</v>
      </c>
      <c r="F229" s="79"/>
      <c r="G229" s="79"/>
      <c r="H229" s="80"/>
      <c r="I229" s="79">
        <v>2</v>
      </c>
      <c r="J229" s="79" t="s">
        <v>32</v>
      </c>
      <c r="K229" s="79" t="s">
        <v>106</v>
      </c>
      <c r="L229" s="105"/>
      <c r="M229" s="82">
        <v>1969</v>
      </c>
      <c r="N229" s="107">
        <v>25458</v>
      </c>
      <c r="O229" s="80">
        <v>11356</v>
      </c>
      <c r="P229" s="84"/>
      <c r="Q229" s="84"/>
      <c r="R229" s="85" t="s">
        <v>256</v>
      </c>
      <c r="S229" s="86" t="s">
        <v>564</v>
      </c>
      <c r="T229" s="45"/>
      <c r="U229" s="46" t="str">
        <f t="shared" si="3"/>
        <v>Cu</v>
      </c>
      <c r="V229" s="45"/>
      <c r="W229" s="45"/>
      <c r="X229" s="45"/>
      <c r="Y229" s="45"/>
      <c r="Z229" s="45"/>
      <c r="AA229" s="45"/>
      <c r="AB229" s="45"/>
    </row>
    <row r="230" spans="1:810" s="10" customFormat="1" x14ac:dyDescent="0.3">
      <c r="A230" s="49"/>
      <c r="B230" s="51">
        <v>3</v>
      </c>
      <c r="C230" s="78" t="s">
        <v>565</v>
      </c>
      <c r="D230" s="87" t="s">
        <v>177</v>
      </c>
      <c r="E230" s="79"/>
      <c r="F230" s="79"/>
      <c r="G230" s="79"/>
      <c r="H230" s="80"/>
      <c r="I230" s="79">
        <v>1</v>
      </c>
      <c r="J230" s="79" t="s">
        <v>32</v>
      </c>
      <c r="K230" s="79" t="s">
        <v>33</v>
      </c>
      <c r="L230" s="105">
        <v>217</v>
      </c>
      <c r="M230" s="82">
        <v>1968</v>
      </c>
      <c r="N230" s="83">
        <v>24876</v>
      </c>
      <c r="O230" s="80"/>
      <c r="P230" s="84"/>
      <c r="Q230" s="84"/>
      <c r="R230" s="85" t="s">
        <v>302</v>
      </c>
      <c r="S230" s="86"/>
      <c r="T230" s="45"/>
      <c r="U230" s="46" t="str">
        <f t="shared" si="3"/>
        <v>?</v>
      </c>
      <c r="V230" s="45"/>
      <c r="W230" s="45"/>
      <c r="X230" s="45"/>
      <c r="Y230" s="45"/>
      <c r="Z230" s="45"/>
      <c r="AA230" s="45"/>
      <c r="AB230" s="45"/>
    </row>
    <row r="231" spans="1:810" s="10" customFormat="1" x14ac:dyDescent="0.3">
      <c r="A231" s="49"/>
      <c r="B231" s="51">
        <v>3</v>
      </c>
      <c r="C231" s="78" t="s">
        <v>566</v>
      </c>
      <c r="D231" s="87" t="s">
        <v>113</v>
      </c>
      <c r="E231" s="79" t="s">
        <v>58</v>
      </c>
      <c r="F231" s="79" t="s">
        <v>204</v>
      </c>
      <c r="G231" s="79">
        <v>12</v>
      </c>
      <c r="H231" s="80">
        <v>300000</v>
      </c>
      <c r="I231" s="79">
        <v>1</v>
      </c>
      <c r="J231" s="79" t="s">
        <v>32</v>
      </c>
      <c r="K231" s="79" t="s">
        <v>147</v>
      </c>
      <c r="L231" s="105">
        <v>57</v>
      </c>
      <c r="M231" s="82">
        <v>1968</v>
      </c>
      <c r="N231" s="104">
        <v>1968</v>
      </c>
      <c r="O231" s="80">
        <v>90000</v>
      </c>
      <c r="P231" s="84">
        <v>0.15</v>
      </c>
      <c r="Q231" s="84"/>
      <c r="R231" s="85" t="s">
        <v>246</v>
      </c>
      <c r="S231" s="86"/>
      <c r="T231" s="45"/>
      <c r="U231" s="46" t="str">
        <f t="shared" si="3"/>
        <v>Pb Zn</v>
      </c>
      <c r="V231" s="45"/>
      <c r="W231" s="45"/>
      <c r="X231" s="45"/>
      <c r="Y231" s="45"/>
      <c r="Z231" s="45"/>
      <c r="AA231" s="45"/>
      <c r="AB231" s="45"/>
    </row>
    <row r="232" spans="1:810" s="10" customFormat="1" x14ac:dyDescent="0.3">
      <c r="A232" s="49"/>
      <c r="B232" s="51">
        <v>3</v>
      </c>
      <c r="C232" s="78" t="s">
        <v>567</v>
      </c>
      <c r="D232" s="87" t="s">
        <v>31</v>
      </c>
      <c r="E232" s="79"/>
      <c r="F232" s="79"/>
      <c r="G232" s="79"/>
      <c r="H232" s="80"/>
      <c r="I232" s="79">
        <v>1</v>
      </c>
      <c r="J232" s="79" t="s">
        <v>32</v>
      </c>
      <c r="K232" s="79" t="s">
        <v>49</v>
      </c>
      <c r="L232" s="105">
        <v>1</v>
      </c>
      <c r="M232" s="82">
        <v>1968</v>
      </c>
      <c r="N232" s="104">
        <v>1968</v>
      </c>
      <c r="O232" s="80"/>
      <c r="P232" s="84"/>
      <c r="Q232" s="84"/>
      <c r="R232" s="85" t="s">
        <v>302</v>
      </c>
      <c r="S232" s="86"/>
      <c r="T232" s="45" t="s">
        <v>166</v>
      </c>
      <c r="U232" s="46" t="str">
        <f t="shared" si="3"/>
        <v>P</v>
      </c>
      <c r="V232" s="45"/>
      <c r="W232" s="45"/>
      <c r="X232" s="45"/>
      <c r="Y232" s="45"/>
      <c r="Z232" s="45"/>
      <c r="AA232" s="45"/>
      <c r="AB232" s="45"/>
    </row>
    <row r="233" spans="1:810" s="10" customFormat="1" x14ac:dyDescent="0.3">
      <c r="A233" s="51"/>
      <c r="B233" s="51">
        <v>5</v>
      </c>
      <c r="C233" s="78" t="s">
        <v>568</v>
      </c>
      <c r="D233" s="87" t="s">
        <v>524</v>
      </c>
      <c r="E233" s="79" t="s">
        <v>58</v>
      </c>
      <c r="F233" s="79" t="s">
        <v>204</v>
      </c>
      <c r="G233" s="79">
        <v>30</v>
      </c>
      <c r="H233" s="80"/>
      <c r="I233" s="79">
        <v>3</v>
      </c>
      <c r="J233" s="79" t="s">
        <v>49</v>
      </c>
      <c r="K233" s="79" t="s">
        <v>49</v>
      </c>
      <c r="L233" s="105">
        <v>60</v>
      </c>
      <c r="M233" s="82">
        <v>1968</v>
      </c>
      <c r="N233" s="104">
        <v>1968</v>
      </c>
      <c r="O233" s="80"/>
      <c r="P233" s="84"/>
      <c r="Q233" s="84"/>
      <c r="R233" s="85" t="s">
        <v>302</v>
      </c>
      <c r="S233" s="86"/>
      <c r="T233" s="45" t="s">
        <v>166</v>
      </c>
      <c r="U233" s="46" t="str">
        <f t="shared" si="3"/>
        <v>K</v>
      </c>
      <c r="V233" s="45"/>
      <c r="W233" s="45"/>
      <c r="X233" s="45"/>
      <c r="Y233" s="45"/>
      <c r="Z233" s="45"/>
      <c r="AA233" s="45"/>
      <c r="AB233" s="45"/>
    </row>
    <row r="234" spans="1:810" s="10" customFormat="1" x14ac:dyDescent="0.3">
      <c r="A234" s="49"/>
      <c r="B234" s="51">
        <v>3</v>
      </c>
      <c r="C234" s="78" t="s">
        <v>569</v>
      </c>
      <c r="D234" s="87" t="s">
        <v>382</v>
      </c>
      <c r="E234" s="79"/>
      <c r="F234" s="79"/>
      <c r="G234" s="79"/>
      <c r="H234" s="80"/>
      <c r="I234" s="79">
        <v>1</v>
      </c>
      <c r="J234" s="79" t="s">
        <v>32</v>
      </c>
      <c r="K234" s="79" t="s">
        <v>49</v>
      </c>
      <c r="L234" s="105">
        <v>33</v>
      </c>
      <c r="M234" s="82">
        <v>1967</v>
      </c>
      <c r="N234" s="83">
        <v>24655</v>
      </c>
      <c r="O234" s="80">
        <v>12000</v>
      </c>
      <c r="P234" s="84"/>
      <c r="Q234" s="84"/>
      <c r="R234" s="85" t="s">
        <v>302</v>
      </c>
      <c r="S234" s="86" t="s">
        <v>570</v>
      </c>
      <c r="T234" s="45"/>
      <c r="U234" s="46" t="str">
        <f t="shared" si="3"/>
        <v>Mo</v>
      </c>
      <c r="V234" s="45"/>
      <c r="W234" s="45"/>
      <c r="X234" s="45"/>
      <c r="Y234" s="45"/>
      <c r="Z234" s="45"/>
      <c r="AA234" s="45"/>
      <c r="AB234" s="45"/>
    </row>
    <row r="235" spans="1:810" s="10" customFormat="1" x14ac:dyDescent="0.3">
      <c r="A235" s="52"/>
      <c r="B235" s="51">
        <v>1</v>
      </c>
      <c r="C235" s="78" t="s">
        <v>571</v>
      </c>
      <c r="D235" s="87" t="s">
        <v>31</v>
      </c>
      <c r="E235" s="79"/>
      <c r="F235" s="79"/>
      <c r="G235" s="79"/>
      <c r="H235" s="80"/>
      <c r="I235" s="79">
        <v>1</v>
      </c>
      <c r="J235" s="79" t="s">
        <v>32</v>
      </c>
      <c r="K235" s="79" t="s">
        <v>49</v>
      </c>
      <c r="L235" s="105">
        <v>83</v>
      </c>
      <c r="M235" s="82">
        <v>1967</v>
      </c>
      <c r="N235" s="136">
        <v>24532</v>
      </c>
      <c r="O235" s="80">
        <v>2000000</v>
      </c>
      <c r="P235" s="84"/>
      <c r="Q235" s="84"/>
      <c r="R235" s="85" t="s">
        <v>235</v>
      </c>
      <c r="S235" s="86" t="s">
        <v>572</v>
      </c>
      <c r="T235" s="45" t="s">
        <v>166</v>
      </c>
      <c r="U235" s="46" t="str">
        <f t="shared" si="3"/>
        <v>P</v>
      </c>
      <c r="V235" s="45"/>
      <c r="W235" s="45"/>
      <c r="X235" s="45"/>
      <c r="Y235" s="45"/>
      <c r="Z235" s="45"/>
      <c r="AA235" s="45"/>
      <c r="AB235" s="45"/>
    </row>
    <row r="236" spans="1:810" s="10" customFormat="1" x14ac:dyDescent="0.3">
      <c r="A236" s="49"/>
      <c r="B236" s="51">
        <v>3</v>
      </c>
      <c r="C236" s="78" t="s">
        <v>573</v>
      </c>
      <c r="D236" s="87" t="s">
        <v>84</v>
      </c>
      <c r="E236" s="79" t="s">
        <v>100</v>
      </c>
      <c r="F236" s="79"/>
      <c r="G236" s="79">
        <v>20</v>
      </c>
      <c r="H236" s="80"/>
      <c r="I236" s="79">
        <v>1</v>
      </c>
      <c r="J236" s="79" t="s">
        <v>32</v>
      </c>
      <c r="K236" s="79" t="s">
        <v>33</v>
      </c>
      <c r="L236" s="105">
        <v>144</v>
      </c>
      <c r="M236" s="82">
        <v>1967</v>
      </c>
      <c r="N236" s="104">
        <v>1967</v>
      </c>
      <c r="O236" s="80"/>
      <c r="P236" s="84"/>
      <c r="Q236" s="84"/>
      <c r="R236" s="85" t="s">
        <v>302</v>
      </c>
      <c r="S236" s="86"/>
      <c r="T236" s="45" t="s">
        <v>166</v>
      </c>
      <c r="U236" s="46" t="str">
        <f t="shared" si="3"/>
        <v>Coal</v>
      </c>
      <c r="V236" s="45"/>
      <c r="W236" s="45"/>
      <c r="X236" s="45"/>
      <c r="Y236" s="45"/>
      <c r="Z236" s="45"/>
      <c r="AA236" s="45"/>
      <c r="AB236" s="45"/>
    </row>
    <row r="237" spans="1:810" s="10" customFormat="1" x14ac:dyDescent="0.3">
      <c r="A237" s="49"/>
      <c r="B237" s="51">
        <v>3</v>
      </c>
      <c r="C237" s="78" t="s">
        <v>574</v>
      </c>
      <c r="D237" s="87" t="s">
        <v>84</v>
      </c>
      <c r="E237" s="79" t="s">
        <v>100</v>
      </c>
      <c r="F237" s="79" t="s">
        <v>59</v>
      </c>
      <c r="G237" s="79">
        <v>14</v>
      </c>
      <c r="H237" s="80"/>
      <c r="I237" s="79">
        <v>2</v>
      </c>
      <c r="J237" s="79" t="s">
        <v>32</v>
      </c>
      <c r="K237" s="79" t="s">
        <v>33</v>
      </c>
      <c r="L237" s="105">
        <v>145</v>
      </c>
      <c r="M237" s="82">
        <v>1967</v>
      </c>
      <c r="N237" s="137">
        <v>1967</v>
      </c>
      <c r="O237" s="80"/>
      <c r="P237" s="84"/>
      <c r="Q237" s="84"/>
      <c r="R237" s="85" t="s">
        <v>302</v>
      </c>
      <c r="S237" s="86"/>
      <c r="T237" s="45" t="s">
        <v>166</v>
      </c>
      <c r="U237" s="46" t="str">
        <f t="shared" si="3"/>
        <v>Coal</v>
      </c>
      <c r="V237" s="45"/>
      <c r="W237" s="45"/>
      <c r="X237" s="45"/>
      <c r="Y237" s="45"/>
      <c r="Z237" s="45"/>
      <c r="AA237" s="45"/>
      <c r="AB237" s="45"/>
    </row>
    <row r="238" spans="1:810" s="10" customFormat="1" x14ac:dyDescent="0.3">
      <c r="A238" s="49"/>
      <c r="B238" s="51">
        <v>3</v>
      </c>
      <c r="C238" s="78" t="s">
        <v>575</v>
      </c>
      <c r="D238" s="87" t="s">
        <v>386</v>
      </c>
      <c r="E238" s="79" t="s">
        <v>100</v>
      </c>
      <c r="F238" s="79" t="s">
        <v>101</v>
      </c>
      <c r="G238" s="79">
        <v>30</v>
      </c>
      <c r="H238" s="80"/>
      <c r="I238" s="79">
        <v>2</v>
      </c>
      <c r="J238" s="79" t="s">
        <v>32</v>
      </c>
      <c r="K238" s="79" t="s">
        <v>106</v>
      </c>
      <c r="L238" s="105">
        <v>146</v>
      </c>
      <c r="M238" s="82">
        <v>1967</v>
      </c>
      <c r="N238" s="104">
        <v>1967</v>
      </c>
      <c r="O238" s="80"/>
      <c r="P238" s="84"/>
      <c r="Q238" s="84"/>
      <c r="R238" s="85" t="s">
        <v>302</v>
      </c>
      <c r="S238" s="86"/>
      <c r="T238" s="45" t="s">
        <v>166</v>
      </c>
      <c r="U238" s="46" t="str">
        <f t="shared" si="3"/>
        <v>Sand</v>
      </c>
      <c r="V238" s="45"/>
      <c r="W238" s="45"/>
      <c r="X238" s="45"/>
      <c r="Y238" s="45"/>
      <c r="Z238" s="45"/>
      <c r="AA238" s="45"/>
      <c r="AB238" s="45"/>
    </row>
    <row r="239" spans="1:810" s="88" customFormat="1" ht="24" x14ac:dyDescent="0.3">
      <c r="A239" s="51"/>
      <c r="B239" s="51">
        <v>5</v>
      </c>
      <c r="C239" s="78" t="s">
        <v>576</v>
      </c>
      <c r="D239" s="87" t="s">
        <v>84</v>
      </c>
      <c r="E239" s="79"/>
      <c r="F239" s="79"/>
      <c r="G239" s="79"/>
      <c r="H239" s="80">
        <v>230000</v>
      </c>
      <c r="I239" s="79">
        <v>3</v>
      </c>
      <c r="J239" s="79" t="s">
        <v>49</v>
      </c>
      <c r="K239" s="79" t="s">
        <v>49</v>
      </c>
      <c r="L239" s="105"/>
      <c r="M239" s="82">
        <v>1966</v>
      </c>
      <c r="N239" s="83">
        <v>24401</v>
      </c>
      <c r="O239" s="80">
        <v>162000</v>
      </c>
      <c r="P239" s="84"/>
      <c r="Q239" s="84">
        <v>144</v>
      </c>
      <c r="R239" s="85" t="s">
        <v>577</v>
      </c>
      <c r="S239" s="86" t="s">
        <v>578</v>
      </c>
      <c r="T239" s="115" t="s">
        <v>166</v>
      </c>
      <c r="U239" s="46" t="str">
        <f t="shared" si="3"/>
        <v>Coal</v>
      </c>
      <c r="V239" s="115"/>
      <c r="W239" s="115"/>
      <c r="X239" s="115"/>
      <c r="Y239" s="115"/>
      <c r="Z239" s="115">
        <v>1869</v>
      </c>
      <c r="AA239" s="115"/>
      <c r="AB239" s="115"/>
      <c r="AC239" s="116"/>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c r="BD239" s="117"/>
      <c r="BE239" s="117"/>
      <c r="BF239" s="117"/>
      <c r="BG239" s="117"/>
      <c r="BH239" s="117"/>
      <c r="BI239" s="117"/>
      <c r="BJ239" s="117"/>
      <c r="BK239" s="117"/>
      <c r="BL239" s="117"/>
      <c r="BM239" s="117"/>
      <c r="BN239" s="117"/>
      <c r="BO239" s="117"/>
      <c r="BP239" s="117"/>
      <c r="BQ239" s="117"/>
      <c r="BR239" s="117"/>
      <c r="BS239" s="117"/>
      <c r="BT239" s="117"/>
      <c r="BU239" s="117"/>
      <c r="BV239" s="117"/>
      <c r="BW239" s="117"/>
      <c r="BX239" s="117"/>
      <c r="BY239" s="117"/>
      <c r="BZ239" s="117"/>
      <c r="CA239" s="117"/>
      <c r="CB239" s="117"/>
      <c r="CC239" s="117"/>
      <c r="CD239" s="117"/>
      <c r="CE239" s="117"/>
      <c r="CF239" s="117"/>
      <c r="CG239" s="117"/>
      <c r="CH239" s="117"/>
      <c r="CI239" s="117"/>
      <c r="CJ239" s="117"/>
      <c r="CK239" s="117"/>
      <c r="CL239" s="117"/>
      <c r="CM239" s="117"/>
      <c r="CN239" s="117"/>
      <c r="CO239" s="117"/>
      <c r="CP239" s="117"/>
      <c r="CQ239" s="117"/>
      <c r="CR239" s="117"/>
      <c r="CS239" s="117"/>
      <c r="CT239" s="117"/>
      <c r="CU239" s="117"/>
      <c r="CV239" s="117"/>
      <c r="CW239" s="117"/>
      <c r="CX239" s="117"/>
      <c r="CY239" s="117"/>
      <c r="CZ239" s="117"/>
      <c r="DA239" s="117"/>
      <c r="DB239" s="117"/>
      <c r="DC239" s="117"/>
      <c r="DD239" s="117"/>
      <c r="DE239" s="117"/>
      <c r="DF239" s="117"/>
      <c r="DG239" s="117"/>
      <c r="DH239" s="117"/>
      <c r="DI239" s="117"/>
      <c r="DJ239" s="117"/>
      <c r="DK239" s="117"/>
      <c r="DL239" s="117"/>
      <c r="DM239" s="117"/>
      <c r="DN239" s="117"/>
      <c r="DO239" s="117"/>
      <c r="DP239" s="117"/>
      <c r="DQ239" s="117"/>
      <c r="DR239" s="117"/>
      <c r="DS239" s="117"/>
      <c r="DT239" s="117"/>
      <c r="DU239" s="117"/>
      <c r="DV239" s="117"/>
      <c r="DW239" s="117"/>
      <c r="DX239" s="117"/>
      <c r="DY239" s="117"/>
      <c r="DZ239" s="117"/>
      <c r="EA239" s="117"/>
      <c r="EB239" s="117"/>
      <c r="EC239" s="117"/>
      <c r="ED239" s="117"/>
      <c r="EE239" s="117"/>
      <c r="EF239" s="117"/>
      <c r="EG239" s="117"/>
      <c r="EH239" s="117"/>
      <c r="EI239" s="117"/>
      <c r="EJ239" s="117"/>
      <c r="EK239" s="117"/>
      <c r="EL239" s="117"/>
      <c r="EM239" s="117"/>
      <c r="EN239" s="117"/>
      <c r="EO239" s="117"/>
      <c r="EP239" s="117"/>
      <c r="EQ239" s="117"/>
      <c r="ER239" s="117"/>
      <c r="ES239" s="117"/>
      <c r="ET239" s="117"/>
      <c r="EU239" s="117"/>
      <c r="EV239" s="117"/>
      <c r="EW239" s="117"/>
      <c r="EX239" s="117"/>
      <c r="EY239" s="117"/>
      <c r="EZ239" s="117"/>
      <c r="FA239" s="117"/>
      <c r="FB239" s="117"/>
      <c r="FC239" s="117"/>
      <c r="FD239" s="117"/>
      <c r="FE239" s="117"/>
      <c r="FF239" s="117"/>
      <c r="FG239" s="117"/>
      <c r="FH239" s="117"/>
      <c r="FI239" s="117"/>
      <c r="FJ239" s="117"/>
      <c r="FK239" s="117"/>
      <c r="FL239" s="117"/>
      <c r="FM239" s="117"/>
      <c r="FN239" s="117"/>
      <c r="FO239" s="117"/>
      <c r="FP239" s="117"/>
      <c r="FQ239" s="117"/>
      <c r="FR239" s="117"/>
      <c r="FS239" s="117"/>
      <c r="FT239" s="117"/>
      <c r="FU239" s="117"/>
      <c r="FV239" s="117"/>
      <c r="FW239" s="117"/>
      <c r="FX239" s="117"/>
      <c r="FY239" s="117"/>
      <c r="FZ239" s="117"/>
      <c r="GA239" s="117"/>
      <c r="GB239" s="117"/>
      <c r="GC239" s="117"/>
      <c r="GD239" s="117"/>
      <c r="GE239" s="117"/>
      <c r="GF239" s="117"/>
      <c r="GG239" s="117"/>
      <c r="GH239" s="117"/>
      <c r="GI239" s="117"/>
      <c r="GJ239" s="117"/>
      <c r="GK239" s="117"/>
      <c r="GL239" s="117"/>
      <c r="GM239" s="117"/>
      <c r="GN239" s="117"/>
      <c r="GO239" s="117"/>
      <c r="GP239" s="117"/>
      <c r="GQ239" s="117"/>
      <c r="GR239" s="117"/>
      <c r="GS239" s="117"/>
      <c r="GT239" s="117"/>
      <c r="GU239" s="117"/>
      <c r="GV239" s="117"/>
      <c r="GW239" s="117"/>
      <c r="GX239" s="117"/>
      <c r="GY239" s="117"/>
      <c r="GZ239" s="117"/>
      <c r="HA239" s="117"/>
      <c r="HB239" s="117"/>
      <c r="HC239" s="117"/>
      <c r="HD239" s="117"/>
      <c r="HE239" s="117"/>
      <c r="HF239" s="117"/>
      <c r="HG239" s="117"/>
      <c r="HH239" s="117"/>
      <c r="HI239" s="117"/>
      <c r="HJ239" s="117"/>
      <c r="HK239" s="117"/>
      <c r="HL239" s="117"/>
      <c r="HM239" s="117"/>
      <c r="HN239" s="117"/>
      <c r="HO239" s="117"/>
      <c r="HP239" s="117"/>
      <c r="HQ239" s="117"/>
      <c r="HR239" s="117"/>
      <c r="HS239" s="117"/>
      <c r="HT239" s="117"/>
      <c r="HU239" s="117"/>
      <c r="HV239" s="117"/>
      <c r="HW239" s="117"/>
      <c r="HX239" s="117"/>
      <c r="HY239" s="117"/>
      <c r="HZ239" s="117"/>
      <c r="IA239" s="117"/>
      <c r="IB239" s="117"/>
      <c r="IC239" s="117"/>
      <c r="ID239" s="117"/>
      <c r="IE239" s="117"/>
      <c r="IF239" s="117"/>
      <c r="IG239" s="117"/>
      <c r="IH239" s="117"/>
      <c r="II239" s="117"/>
      <c r="IJ239" s="117"/>
      <c r="IK239" s="117"/>
      <c r="IL239" s="117"/>
      <c r="IM239" s="117"/>
      <c r="IN239" s="117"/>
      <c r="IO239" s="117"/>
      <c r="IP239" s="117"/>
      <c r="IQ239" s="117"/>
      <c r="IR239" s="117"/>
      <c r="IS239" s="117"/>
      <c r="IT239" s="117"/>
      <c r="IU239" s="117"/>
      <c r="IV239" s="117"/>
      <c r="IW239" s="117"/>
      <c r="IX239" s="117"/>
      <c r="IY239" s="117"/>
      <c r="IZ239" s="117"/>
      <c r="JA239" s="117"/>
      <c r="JB239" s="117"/>
      <c r="JC239" s="117"/>
      <c r="JD239" s="117"/>
      <c r="JE239" s="117"/>
      <c r="JF239" s="117"/>
      <c r="JG239" s="117"/>
      <c r="JH239" s="117"/>
      <c r="JI239" s="117"/>
      <c r="JJ239" s="117"/>
      <c r="JK239" s="117"/>
      <c r="JL239" s="117"/>
      <c r="JM239" s="117"/>
      <c r="JN239" s="117"/>
      <c r="JO239" s="117"/>
      <c r="JP239" s="117"/>
      <c r="JQ239" s="117"/>
      <c r="JR239" s="117"/>
      <c r="JS239" s="117"/>
      <c r="JT239" s="117"/>
      <c r="JU239" s="117"/>
      <c r="JV239" s="117"/>
      <c r="JW239" s="117"/>
      <c r="JX239" s="117"/>
      <c r="JY239" s="117"/>
      <c r="JZ239" s="117"/>
      <c r="KA239" s="117"/>
      <c r="KB239" s="117"/>
      <c r="KC239" s="117"/>
      <c r="KD239" s="117"/>
      <c r="KE239" s="117"/>
      <c r="KF239" s="117"/>
      <c r="KG239" s="117"/>
      <c r="KH239" s="117"/>
      <c r="KI239" s="117"/>
      <c r="KJ239" s="117"/>
      <c r="KK239" s="117"/>
      <c r="KL239" s="117"/>
      <c r="KM239" s="117"/>
      <c r="KN239" s="117"/>
      <c r="KO239" s="117"/>
      <c r="KP239" s="117"/>
      <c r="KQ239" s="117"/>
      <c r="KR239" s="117"/>
      <c r="KS239" s="117"/>
      <c r="KT239" s="117"/>
      <c r="KU239" s="117"/>
      <c r="KV239" s="117"/>
      <c r="KW239" s="117"/>
      <c r="KX239" s="117"/>
      <c r="KY239" s="117"/>
      <c r="KZ239" s="117"/>
      <c r="LA239" s="117"/>
      <c r="LB239" s="117"/>
      <c r="LC239" s="117"/>
      <c r="LD239" s="117"/>
      <c r="LE239" s="117"/>
      <c r="LF239" s="117"/>
      <c r="LG239" s="117"/>
      <c r="LH239" s="117"/>
      <c r="LI239" s="117"/>
      <c r="LJ239" s="117"/>
      <c r="LK239" s="117"/>
      <c r="LL239" s="117"/>
      <c r="LM239" s="117"/>
      <c r="LN239" s="117"/>
      <c r="LO239" s="117"/>
      <c r="LP239" s="117"/>
      <c r="LQ239" s="117"/>
      <c r="LR239" s="117"/>
      <c r="LS239" s="117"/>
      <c r="LT239" s="117"/>
      <c r="LU239" s="117"/>
      <c r="LV239" s="117"/>
      <c r="LW239" s="117"/>
      <c r="LX239" s="117"/>
      <c r="LY239" s="117"/>
      <c r="LZ239" s="117"/>
      <c r="MA239" s="117"/>
      <c r="MB239" s="117"/>
      <c r="MC239" s="117"/>
      <c r="MD239" s="117"/>
      <c r="ME239" s="117"/>
      <c r="MF239" s="117"/>
      <c r="MG239" s="117"/>
      <c r="MH239" s="117"/>
      <c r="MI239" s="117"/>
      <c r="MJ239" s="117"/>
      <c r="MK239" s="117"/>
      <c r="ML239" s="117"/>
      <c r="MM239" s="117"/>
      <c r="MN239" s="117"/>
      <c r="MO239" s="117"/>
      <c r="MP239" s="117"/>
      <c r="MQ239" s="117"/>
      <c r="MR239" s="117"/>
      <c r="MS239" s="117"/>
      <c r="MT239" s="117"/>
      <c r="MU239" s="117"/>
      <c r="MV239" s="117"/>
      <c r="MW239" s="117"/>
      <c r="MX239" s="117"/>
      <c r="MY239" s="117"/>
      <c r="MZ239" s="117"/>
      <c r="NA239" s="117"/>
      <c r="NB239" s="117"/>
      <c r="NC239" s="117"/>
      <c r="ND239" s="117"/>
      <c r="NE239" s="117"/>
      <c r="NF239" s="117"/>
      <c r="NG239" s="117"/>
      <c r="NH239" s="117"/>
      <c r="NI239" s="117"/>
      <c r="NJ239" s="117"/>
      <c r="NK239" s="117"/>
      <c r="NL239" s="117"/>
      <c r="NM239" s="117"/>
      <c r="NN239" s="117"/>
      <c r="NO239" s="117"/>
      <c r="NP239" s="117"/>
      <c r="NQ239" s="117"/>
      <c r="NR239" s="117"/>
      <c r="NS239" s="117"/>
      <c r="NT239" s="117"/>
      <c r="NU239" s="117"/>
      <c r="NV239" s="117"/>
      <c r="NW239" s="117"/>
      <c r="NX239" s="117"/>
      <c r="NY239" s="117"/>
      <c r="NZ239" s="117"/>
      <c r="OA239" s="117"/>
      <c r="OB239" s="117"/>
      <c r="OC239" s="117"/>
      <c r="OD239" s="117"/>
      <c r="OE239" s="117"/>
      <c r="OF239" s="117"/>
      <c r="OG239" s="117"/>
      <c r="OH239" s="117"/>
      <c r="OI239" s="117"/>
      <c r="OJ239" s="117"/>
      <c r="OK239" s="117"/>
      <c r="OL239" s="117"/>
      <c r="OM239" s="117"/>
      <c r="ON239" s="117"/>
      <c r="OO239" s="117"/>
      <c r="OP239" s="117"/>
      <c r="OQ239" s="117"/>
      <c r="OR239" s="117"/>
      <c r="OS239" s="117"/>
      <c r="OT239" s="117"/>
      <c r="OU239" s="117"/>
      <c r="OV239" s="117"/>
      <c r="OW239" s="117"/>
      <c r="OX239" s="117"/>
      <c r="OY239" s="117"/>
      <c r="OZ239" s="117"/>
      <c r="PA239" s="117"/>
      <c r="PB239" s="117"/>
      <c r="PC239" s="117"/>
      <c r="PD239" s="117"/>
      <c r="PE239" s="117"/>
      <c r="PF239" s="117"/>
      <c r="PG239" s="117"/>
      <c r="PH239" s="117"/>
      <c r="PI239" s="117"/>
      <c r="PJ239" s="117"/>
      <c r="PK239" s="117"/>
      <c r="PL239" s="117"/>
      <c r="PM239" s="117"/>
      <c r="PN239" s="117"/>
      <c r="PO239" s="117"/>
      <c r="PP239" s="117"/>
      <c r="PQ239" s="117"/>
      <c r="PR239" s="117"/>
      <c r="PS239" s="117"/>
      <c r="PT239" s="117"/>
      <c r="PU239" s="117"/>
      <c r="PV239" s="117"/>
      <c r="PW239" s="117"/>
      <c r="PX239" s="117"/>
      <c r="PY239" s="117"/>
      <c r="PZ239" s="117"/>
      <c r="QA239" s="117"/>
      <c r="QB239" s="117"/>
      <c r="QC239" s="117"/>
      <c r="QD239" s="117"/>
      <c r="QE239" s="117"/>
      <c r="QF239" s="117"/>
      <c r="QG239" s="117"/>
      <c r="QH239" s="117"/>
      <c r="QI239" s="117"/>
      <c r="QJ239" s="117"/>
      <c r="QK239" s="117"/>
      <c r="QL239" s="117"/>
      <c r="QM239" s="117"/>
      <c r="QN239" s="117"/>
      <c r="QO239" s="117"/>
      <c r="QP239" s="117"/>
      <c r="QQ239" s="117"/>
      <c r="QR239" s="117"/>
      <c r="QS239" s="117"/>
      <c r="QT239" s="117"/>
      <c r="QU239" s="117"/>
      <c r="QV239" s="117"/>
      <c r="QW239" s="117"/>
      <c r="QX239" s="117"/>
      <c r="QY239" s="117"/>
      <c r="QZ239" s="117"/>
      <c r="RA239" s="117"/>
      <c r="RB239" s="117"/>
      <c r="RC239" s="117"/>
      <c r="RD239" s="117"/>
      <c r="RE239" s="117"/>
      <c r="RF239" s="117"/>
      <c r="RG239" s="117"/>
      <c r="RH239" s="117"/>
      <c r="RI239" s="117"/>
      <c r="RJ239" s="117"/>
      <c r="RK239" s="117"/>
      <c r="RL239" s="117"/>
      <c r="RM239" s="117"/>
      <c r="RN239" s="117"/>
      <c r="RO239" s="117"/>
      <c r="RP239" s="117"/>
      <c r="RQ239" s="117"/>
      <c r="RR239" s="117"/>
      <c r="RS239" s="117"/>
      <c r="RT239" s="117"/>
      <c r="RU239" s="117"/>
      <c r="RV239" s="117"/>
      <c r="RW239" s="117"/>
      <c r="RX239" s="117"/>
      <c r="RY239" s="117"/>
      <c r="RZ239" s="117"/>
      <c r="SA239" s="117"/>
      <c r="SB239" s="117"/>
      <c r="SC239" s="117"/>
      <c r="SD239" s="117"/>
      <c r="SE239" s="117"/>
      <c r="SF239" s="117"/>
      <c r="SG239" s="117"/>
      <c r="SH239" s="117"/>
      <c r="SI239" s="117"/>
      <c r="SJ239" s="117"/>
      <c r="SK239" s="117"/>
      <c r="SL239" s="117"/>
      <c r="SM239" s="117"/>
      <c r="SN239" s="117"/>
      <c r="SO239" s="117"/>
      <c r="SP239" s="117"/>
      <c r="SQ239" s="117"/>
      <c r="SR239" s="117"/>
      <c r="SS239" s="117"/>
      <c r="ST239" s="117"/>
      <c r="SU239" s="117"/>
      <c r="SV239" s="117"/>
      <c r="SW239" s="117"/>
      <c r="SX239" s="117"/>
      <c r="SY239" s="117"/>
      <c r="SZ239" s="117"/>
      <c r="TA239" s="117"/>
      <c r="TB239" s="117"/>
      <c r="TC239" s="117"/>
      <c r="TD239" s="117"/>
      <c r="TE239" s="117"/>
      <c r="TF239" s="117"/>
      <c r="TG239" s="117"/>
      <c r="TH239" s="117"/>
      <c r="TI239" s="117"/>
      <c r="TJ239" s="117"/>
      <c r="TK239" s="117"/>
      <c r="TL239" s="117"/>
      <c r="TM239" s="117"/>
      <c r="TN239" s="117"/>
      <c r="TO239" s="117"/>
      <c r="TP239" s="117"/>
      <c r="TQ239" s="117"/>
      <c r="TR239" s="117"/>
      <c r="TS239" s="117"/>
      <c r="TT239" s="117"/>
      <c r="TU239" s="117"/>
      <c r="TV239" s="117"/>
      <c r="TW239" s="117"/>
      <c r="TX239" s="117"/>
      <c r="TY239" s="117"/>
      <c r="TZ239" s="117"/>
      <c r="UA239" s="117"/>
      <c r="UB239" s="117"/>
      <c r="UC239" s="117"/>
      <c r="UD239" s="117"/>
      <c r="UE239" s="117"/>
      <c r="UF239" s="117"/>
      <c r="UG239" s="117"/>
      <c r="UH239" s="117"/>
      <c r="UI239" s="117"/>
      <c r="UJ239" s="117"/>
      <c r="UK239" s="117"/>
      <c r="UL239" s="117"/>
      <c r="UM239" s="117"/>
      <c r="UN239" s="117"/>
      <c r="UO239" s="117"/>
      <c r="UP239" s="117"/>
      <c r="UQ239" s="117"/>
      <c r="UR239" s="117"/>
      <c r="US239" s="117"/>
      <c r="UT239" s="117"/>
      <c r="UU239" s="117"/>
      <c r="UV239" s="117"/>
      <c r="UW239" s="117"/>
      <c r="UX239" s="117"/>
      <c r="UY239" s="117"/>
      <c r="UZ239" s="117"/>
      <c r="VA239" s="117"/>
      <c r="VB239" s="117"/>
      <c r="VC239" s="117"/>
      <c r="VD239" s="117"/>
      <c r="VE239" s="117"/>
      <c r="VF239" s="117"/>
      <c r="VG239" s="117"/>
      <c r="VH239" s="117"/>
      <c r="VI239" s="117"/>
      <c r="VJ239" s="117"/>
      <c r="VK239" s="117"/>
      <c r="VL239" s="117"/>
      <c r="VM239" s="117"/>
      <c r="VN239" s="117"/>
      <c r="VO239" s="117"/>
      <c r="VP239" s="117"/>
      <c r="VQ239" s="117"/>
      <c r="VR239" s="117"/>
      <c r="VS239" s="117"/>
      <c r="VT239" s="117"/>
      <c r="VU239" s="117"/>
      <c r="VV239" s="117"/>
      <c r="VW239" s="117"/>
      <c r="VX239" s="117"/>
      <c r="VY239" s="117"/>
      <c r="VZ239" s="117"/>
      <c r="WA239" s="117"/>
      <c r="WB239" s="117"/>
      <c r="WC239" s="117"/>
      <c r="WD239" s="117"/>
      <c r="WE239" s="117"/>
      <c r="WF239" s="117"/>
      <c r="WG239" s="117"/>
      <c r="WH239" s="117"/>
      <c r="WI239" s="117"/>
      <c r="WJ239" s="117"/>
      <c r="WK239" s="117"/>
      <c r="WL239" s="117"/>
      <c r="WM239" s="117"/>
      <c r="WN239" s="117"/>
      <c r="WO239" s="117"/>
      <c r="WP239" s="117"/>
      <c r="WQ239" s="117"/>
      <c r="WR239" s="117"/>
      <c r="WS239" s="117"/>
      <c r="WT239" s="117"/>
      <c r="WU239" s="117"/>
      <c r="WV239" s="117"/>
      <c r="WW239" s="117"/>
      <c r="WX239" s="117"/>
      <c r="WY239" s="117"/>
      <c r="WZ239" s="117"/>
      <c r="XA239" s="117"/>
      <c r="XB239" s="117"/>
      <c r="XC239" s="117"/>
      <c r="XD239" s="117"/>
      <c r="XE239" s="117"/>
      <c r="XF239" s="117"/>
      <c r="XG239" s="117"/>
      <c r="XH239" s="117"/>
      <c r="XI239" s="117"/>
      <c r="XJ239" s="117"/>
      <c r="XK239" s="117"/>
      <c r="XL239" s="117"/>
      <c r="XM239" s="117"/>
      <c r="XN239" s="117"/>
      <c r="XO239" s="117"/>
      <c r="XP239" s="117"/>
      <c r="XQ239" s="117"/>
      <c r="XR239" s="117"/>
      <c r="XS239" s="117"/>
      <c r="XT239" s="117"/>
      <c r="XU239" s="117"/>
      <c r="XV239" s="117"/>
      <c r="XW239" s="117"/>
      <c r="XX239" s="117"/>
      <c r="XY239" s="117"/>
      <c r="XZ239" s="117"/>
      <c r="YA239" s="117"/>
      <c r="YB239" s="117"/>
      <c r="YC239" s="117"/>
      <c r="YD239" s="117"/>
      <c r="YE239" s="117"/>
      <c r="YF239" s="117"/>
      <c r="YG239" s="117"/>
      <c r="YH239" s="117"/>
      <c r="YI239" s="117"/>
      <c r="YJ239" s="117"/>
      <c r="YK239" s="117"/>
      <c r="YL239" s="117"/>
      <c r="YM239" s="117"/>
      <c r="YN239" s="117"/>
      <c r="YO239" s="117"/>
      <c r="YP239" s="117"/>
      <c r="YQ239" s="117"/>
      <c r="YR239" s="117"/>
      <c r="YS239" s="117"/>
      <c r="YT239" s="117"/>
      <c r="YU239" s="117"/>
      <c r="YV239" s="117"/>
      <c r="YW239" s="117"/>
      <c r="YX239" s="117"/>
      <c r="YY239" s="117"/>
      <c r="YZ239" s="117"/>
      <c r="ZA239" s="117"/>
      <c r="ZB239" s="117"/>
      <c r="ZC239" s="117"/>
      <c r="ZD239" s="117"/>
      <c r="ZE239" s="117"/>
      <c r="ZF239" s="117"/>
      <c r="ZG239" s="117"/>
      <c r="ZH239" s="117"/>
      <c r="ZI239" s="117"/>
      <c r="ZJ239" s="117"/>
      <c r="ZK239" s="117"/>
      <c r="ZL239" s="117"/>
      <c r="ZM239" s="117"/>
      <c r="ZN239" s="117"/>
      <c r="ZO239" s="117"/>
      <c r="ZP239" s="117"/>
      <c r="ZQ239" s="117"/>
      <c r="ZR239" s="117"/>
      <c r="ZS239" s="117"/>
      <c r="ZT239" s="117"/>
      <c r="ZU239" s="117"/>
      <c r="ZV239" s="117"/>
      <c r="ZW239" s="117"/>
      <c r="ZX239" s="117"/>
      <c r="ZY239" s="117"/>
      <c r="ZZ239" s="117"/>
      <c r="AAA239" s="117"/>
      <c r="AAB239" s="117"/>
      <c r="AAC239" s="117"/>
      <c r="AAD239" s="117"/>
      <c r="AAE239" s="117"/>
      <c r="AAF239" s="117"/>
      <c r="AAG239" s="117"/>
      <c r="AAH239" s="117"/>
      <c r="AAI239" s="117"/>
      <c r="AAJ239" s="117"/>
      <c r="AAK239" s="117"/>
      <c r="AAL239" s="117"/>
      <c r="AAM239" s="117"/>
      <c r="AAN239" s="117"/>
      <c r="AAO239" s="117"/>
      <c r="AAP239" s="117"/>
      <c r="AAQ239" s="117"/>
      <c r="AAR239" s="117"/>
      <c r="AAS239" s="117"/>
      <c r="AAT239" s="117"/>
      <c r="AAU239" s="117"/>
      <c r="AAV239" s="117"/>
      <c r="AAW239" s="117"/>
      <c r="AAX239" s="117"/>
      <c r="AAY239" s="117"/>
      <c r="AAZ239" s="117"/>
      <c r="ABA239" s="117"/>
      <c r="ABB239" s="117"/>
      <c r="ABC239" s="117"/>
      <c r="ABD239" s="117"/>
      <c r="ABE239" s="117"/>
      <c r="ABF239" s="117"/>
      <c r="ABG239" s="117"/>
      <c r="ABH239" s="117"/>
      <c r="ABI239" s="117"/>
      <c r="ABJ239" s="117"/>
      <c r="ABK239" s="117"/>
      <c r="ABL239" s="117"/>
      <c r="ABM239" s="117"/>
      <c r="ABN239" s="117"/>
      <c r="ABO239" s="117"/>
      <c r="ABP239" s="117"/>
      <c r="ABQ239" s="117"/>
      <c r="ABR239" s="117"/>
      <c r="ABS239" s="117"/>
      <c r="ABT239" s="117"/>
      <c r="ABU239" s="117"/>
      <c r="ABV239" s="117"/>
      <c r="ABW239" s="117"/>
      <c r="ABX239" s="117"/>
      <c r="ABY239" s="117"/>
      <c r="ABZ239" s="117"/>
      <c r="ACA239" s="117"/>
      <c r="ACB239" s="117"/>
      <c r="ACC239" s="117"/>
      <c r="ACD239" s="117"/>
      <c r="ACE239" s="117"/>
      <c r="ACF239" s="117"/>
      <c r="ACG239" s="117"/>
      <c r="ACH239" s="117"/>
      <c r="ACI239" s="117"/>
      <c r="ACJ239" s="117"/>
      <c r="ACK239" s="117"/>
      <c r="ACL239" s="117"/>
      <c r="ACM239" s="117"/>
      <c r="ACN239" s="117"/>
      <c r="ACO239" s="117"/>
      <c r="ACP239" s="117"/>
      <c r="ACQ239" s="117"/>
      <c r="ACR239" s="117"/>
      <c r="ACS239" s="117"/>
      <c r="ACT239" s="117"/>
      <c r="ACU239" s="117"/>
      <c r="ACV239" s="117"/>
      <c r="ACW239" s="117"/>
      <c r="ACX239" s="117"/>
      <c r="ACY239" s="117"/>
      <c r="ACZ239" s="117"/>
      <c r="ADA239" s="117"/>
      <c r="ADB239" s="117"/>
      <c r="ADC239" s="117"/>
      <c r="ADD239" s="117"/>
      <c r="ADE239" s="117"/>
      <c r="ADF239" s="117"/>
      <c r="ADG239" s="117"/>
      <c r="ADH239" s="117"/>
      <c r="ADI239" s="117"/>
      <c r="ADJ239" s="117"/>
      <c r="ADK239" s="117"/>
      <c r="ADL239" s="117"/>
      <c r="ADM239" s="117"/>
      <c r="ADN239" s="117"/>
      <c r="ADO239" s="117"/>
      <c r="ADP239" s="117"/>
      <c r="ADQ239" s="117"/>
      <c r="ADR239" s="117"/>
      <c r="ADS239" s="117"/>
      <c r="ADT239" s="117"/>
      <c r="ADU239" s="117"/>
      <c r="ADV239" s="117"/>
      <c r="ADW239" s="117"/>
      <c r="ADX239" s="117"/>
      <c r="ADY239" s="117"/>
      <c r="ADZ239" s="117"/>
      <c r="AEA239" s="117"/>
      <c r="AEB239" s="117"/>
      <c r="AEC239" s="117"/>
      <c r="AED239" s="117"/>
    </row>
    <row r="240" spans="1:810" s="10" customFormat="1" x14ac:dyDescent="0.3">
      <c r="A240" s="52"/>
      <c r="B240" s="51">
        <v>1</v>
      </c>
      <c r="C240" s="78" t="s">
        <v>579</v>
      </c>
      <c r="D240" s="87" t="s">
        <v>113</v>
      </c>
      <c r="E240" s="79" t="s">
        <v>58</v>
      </c>
      <c r="F240" s="79" t="s">
        <v>204</v>
      </c>
      <c r="G240" s="79"/>
      <c r="H240" s="80"/>
      <c r="I240" s="79">
        <v>1</v>
      </c>
      <c r="J240" s="79" t="s">
        <v>32</v>
      </c>
      <c r="K240" s="79" t="s">
        <v>49</v>
      </c>
      <c r="L240" s="105">
        <v>81</v>
      </c>
      <c r="M240" s="82">
        <v>1966</v>
      </c>
      <c r="N240" s="136">
        <v>24228</v>
      </c>
      <c r="O240" s="80">
        <v>450000</v>
      </c>
      <c r="P240" s="84">
        <v>8</v>
      </c>
      <c r="Q240" s="84">
        <v>488</v>
      </c>
      <c r="R240" s="85" t="s">
        <v>235</v>
      </c>
      <c r="S240" s="86" t="s">
        <v>580</v>
      </c>
      <c r="T240" s="115"/>
      <c r="U240" s="46" t="str">
        <f t="shared" si="3"/>
        <v>Pb Zn</v>
      </c>
      <c r="V240" s="115"/>
      <c r="W240" s="115"/>
      <c r="X240" s="115"/>
      <c r="Y240" s="115"/>
      <c r="Z240" s="115"/>
      <c r="AA240" s="115"/>
      <c r="AB240" s="115"/>
      <c r="AC240" s="116"/>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c r="DM240" s="117"/>
      <c r="DN240" s="117"/>
      <c r="DO240" s="117"/>
      <c r="DP240" s="117"/>
      <c r="DQ240" s="117"/>
      <c r="DR240" s="117"/>
      <c r="DS240" s="117"/>
      <c r="DT240" s="117"/>
      <c r="DU240" s="117"/>
      <c r="DV240" s="117"/>
      <c r="DW240" s="117"/>
      <c r="DX240" s="117"/>
      <c r="DY240" s="117"/>
      <c r="DZ240" s="117"/>
      <c r="EA240" s="117"/>
      <c r="EB240" s="117"/>
      <c r="EC240" s="117"/>
      <c r="ED240" s="117"/>
      <c r="EE240" s="117"/>
      <c r="EF240" s="117"/>
      <c r="EG240" s="117"/>
      <c r="EH240" s="117"/>
      <c r="EI240" s="117"/>
      <c r="EJ240" s="117"/>
      <c r="EK240" s="117"/>
      <c r="EL240" s="117"/>
      <c r="EM240" s="117"/>
      <c r="EN240" s="117"/>
      <c r="EO240" s="117"/>
      <c r="EP240" s="117"/>
      <c r="EQ240" s="117"/>
      <c r="ER240" s="117"/>
      <c r="ES240" s="117"/>
      <c r="ET240" s="117"/>
      <c r="EU240" s="117"/>
      <c r="EV240" s="117"/>
      <c r="EW240" s="117"/>
      <c r="EX240" s="117"/>
      <c r="EY240" s="117"/>
      <c r="EZ240" s="117"/>
      <c r="FA240" s="117"/>
      <c r="FB240" s="117"/>
      <c r="FC240" s="117"/>
      <c r="FD240" s="117"/>
      <c r="FE240" s="117"/>
      <c r="FF240" s="117"/>
      <c r="FG240" s="117"/>
      <c r="FH240" s="117"/>
      <c r="FI240" s="117"/>
      <c r="FJ240" s="117"/>
      <c r="FK240" s="117"/>
      <c r="FL240" s="117"/>
      <c r="FM240" s="117"/>
      <c r="FN240" s="117"/>
      <c r="FO240" s="117"/>
      <c r="FP240" s="117"/>
      <c r="FQ240" s="117"/>
      <c r="FR240" s="117"/>
      <c r="FS240" s="117"/>
      <c r="FT240" s="117"/>
      <c r="FU240" s="117"/>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7"/>
      <c r="GQ240" s="117"/>
      <c r="GR240" s="117"/>
      <c r="GS240" s="117"/>
      <c r="GT240" s="117"/>
      <c r="GU240" s="117"/>
      <c r="GV240" s="117"/>
      <c r="GW240" s="117"/>
      <c r="GX240" s="117"/>
      <c r="GY240" s="117"/>
      <c r="GZ240" s="117"/>
      <c r="HA240" s="117"/>
      <c r="HB240" s="117"/>
      <c r="HC240" s="117"/>
      <c r="HD240" s="117"/>
      <c r="HE240" s="117"/>
      <c r="HF240" s="117"/>
      <c r="HG240" s="117"/>
      <c r="HH240" s="117"/>
      <c r="HI240" s="117"/>
      <c r="HJ240" s="117"/>
      <c r="HK240" s="117"/>
      <c r="HL240" s="117"/>
      <c r="HM240" s="117"/>
      <c r="HN240" s="117"/>
      <c r="HO240" s="117"/>
      <c r="HP240" s="117"/>
      <c r="HQ240" s="117"/>
      <c r="HR240" s="117"/>
      <c r="HS240" s="117"/>
      <c r="HT240" s="117"/>
      <c r="HU240" s="117"/>
      <c r="HV240" s="117"/>
      <c r="HW240" s="117"/>
      <c r="HX240" s="117"/>
      <c r="HY240" s="117"/>
      <c r="HZ240" s="117"/>
      <c r="IA240" s="117"/>
      <c r="IB240" s="117"/>
      <c r="IC240" s="117"/>
      <c r="ID240" s="117"/>
      <c r="IE240" s="117"/>
      <c r="IF240" s="117"/>
      <c r="IG240" s="117"/>
      <c r="IH240" s="117"/>
      <c r="II240" s="117"/>
      <c r="IJ240" s="117"/>
      <c r="IK240" s="117"/>
      <c r="IL240" s="117"/>
      <c r="IM240" s="117"/>
      <c r="IN240" s="117"/>
      <c r="IO240" s="117"/>
      <c r="IP240" s="117"/>
      <c r="IQ240" s="117"/>
      <c r="IR240" s="117"/>
      <c r="IS240" s="117"/>
      <c r="IT240" s="117"/>
      <c r="IU240" s="117"/>
      <c r="IV240" s="117"/>
      <c r="IW240" s="117"/>
      <c r="IX240" s="117"/>
      <c r="IY240" s="117"/>
      <c r="IZ240" s="117"/>
      <c r="JA240" s="117"/>
      <c r="JB240" s="117"/>
      <c r="JC240" s="117"/>
      <c r="JD240" s="117"/>
      <c r="JE240" s="117"/>
      <c r="JF240" s="117"/>
      <c r="JG240" s="117"/>
      <c r="JH240" s="117"/>
      <c r="JI240" s="117"/>
      <c r="JJ240" s="117"/>
      <c r="JK240" s="117"/>
      <c r="JL240" s="117"/>
      <c r="JM240" s="117"/>
      <c r="JN240" s="117"/>
      <c r="JO240" s="117"/>
      <c r="JP240" s="117"/>
      <c r="JQ240" s="117"/>
      <c r="JR240" s="117"/>
      <c r="JS240" s="117"/>
      <c r="JT240" s="117"/>
      <c r="JU240" s="117"/>
      <c r="JV240" s="117"/>
      <c r="JW240" s="117"/>
      <c r="JX240" s="117"/>
      <c r="JY240" s="117"/>
      <c r="JZ240" s="117"/>
      <c r="KA240" s="117"/>
      <c r="KB240" s="117"/>
      <c r="KC240" s="117"/>
      <c r="KD240" s="117"/>
      <c r="KE240" s="117"/>
      <c r="KF240" s="117"/>
      <c r="KG240" s="117"/>
      <c r="KH240" s="117"/>
      <c r="KI240" s="117"/>
      <c r="KJ240" s="117"/>
      <c r="KK240" s="117"/>
      <c r="KL240" s="117"/>
      <c r="KM240" s="117"/>
      <c r="KN240" s="117"/>
      <c r="KO240" s="117"/>
      <c r="KP240" s="117"/>
      <c r="KQ240" s="117"/>
      <c r="KR240" s="117"/>
      <c r="KS240" s="117"/>
      <c r="KT240" s="117"/>
      <c r="KU240" s="117"/>
      <c r="KV240" s="117"/>
      <c r="KW240" s="117"/>
      <c r="KX240" s="117"/>
      <c r="KY240" s="117"/>
      <c r="KZ240" s="117"/>
      <c r="LA240" s="117"/>
      <c r="LB240" s="117"/>
      <c r="LC240" s="117"/>
      <c r="LD240" s="117"/>
      <c r="LE240" s="117"/>
      <c r="LF240" s="117"/>
      <c r="LG240" s="117"/>
      <c r="LH240" s="117"/>
      <c r="LI240" s="117"/>
      <c r="LJ240" s="117"/>
      <c r="LK240" s="117"/>
      <c r="LL240" s="117"/>
      <c r="LM240" s="117"/>
      <c r="LN240" s="117"/>
      <c r="LO240" s="117"/>
      <c r="LP240" s="117"/>
      <c r="LQ240" s="117"/>
      <c r="LR240" s="117"/>
      <c r="LS240" s="117"/>
      <c r="LT240" s="117"/>
      <c r="LU240" s="117"/>
      <c r="LV240" s="117"/>
      <c r="LW240" s="117"/>
      <c r="LX240" s="117"/>
      <c r="LY240" s="117"/>
      <c r="LZ240" s="117"/>
      <c r="MA240" s="117"/>
      <c r="MB240" s="117"/>
      <c r="MC240" s="117"/>
      <c r="MD240" s="117"/>
      <c r="ME240" s="117"/>
      <c r="MF240" s="117"/>
      <c r="MG240" s="117"/>
      <c r="MH240" s="117"/>
      <c r="MI240" s="117"/>
      <c r="MJ240" s="117"/>
      <c r="MK240" s="117"/>
      <c r="ML240" s="117"/>
      <c r="MM240" s="117"/>
      <c r="MN240" s="117"/>
      <c r="MO240" s="117"/>
      <c r="MP240" s="117"/>
      <c r="MQ240" s="117"/>
      <c r="MR240" s="117"/>
      <c r="MS240" s="117"/>
      <c r="MT240" s="117"/>
      <c r="MU240" s="117"/>
      <c r="MV240" s="117"/>
      <c r="MW240" s="117"/>
      <c r="MX240" s="117"/>
      <c r="MY240" s="117"/>
      <c r="MZ240" s="117"/>
      <c r="NA240" s="117"/>
      <c r="NB240" s="117"/>
      <c r="NC240" s="117"/>
      <c r="ND240" s="117"/>
      <c r="NE240" s="117"/>
      <c r="NF240" s="117"/>
      <c r="NG240" s="117"/>
      <c r="NH240" s="117"/>
      <c r="NI240" s="117"/>
      <c r="NJ240" s="117"/>
      <c r="NK240" s="117"/>
      <c r="NL240" s="117"/>
      <c r="NM240" s="117"/>
      <c r="NN240" s="117"/>
      <c r="NO240" s="117"/>
      <c r="NP240" s="117"/>
      <c r="NQ240" s="117"/>
      <c r="NR240" s="117"/>
      <c r="NS240" s="117"/>
      <c r="NT240" s="117"/>
      <c r="NU240" s="117"/>
      <c r="NV240" s="117"/>
      <c r="NW240" s="117"/>
      <c r="NX240" s="117"/>
      <c r="NY240" s="117"/>
      <c r="NZ240" s="117"/>
      <c r="OA240" s="117"/>
      <c r="OB240" s="117"/>
      <c r="OC240" s="117"/>
      <c r="OD240" s="117"/>
      <c r="OE240" s="117"/>
      <c r="OF240" s="117"/>
      <c r="OG240" s="117"/>
      <c r="OH240" s="117"/>
      <c r="OI240" s="117"/>
      <c r="OJ240" s="117"/>
      <c r="OK240" s="117"/>
      <c r="OL240" s="117"/>
      <c r="OM240" s="117"/>
      <c r="ON240" s="117"/>
      <c r="OO240" s="117"/>
      <c r="OP240" s="117"/>
      <c r="OQ240" s="117"/>
      <c r="OR240" s="117"/>
      <c r="OS240" s="117"/>
      <c r="OT240" s="117"/>
      <c r="OU240" s="117"/>
      <c r="OV240" s="117"/>
      <c r="OW240" s="117"/>
      <c r="OX240" s="117"/>
      <c r="OY240" s="117"/>
      <c r="OZ240" s="117"/>
      <c r="PA240" s="117"/>
      <c r="PB240" s="117"/>
      <c r="PC240" s="117"/>
      <c r="PD240" s="117"/>
      <c r="PE240" s="117"/>
      <c r="PF240" s="117"/>
      <c r="PG240" s="117"/>
      <c r="PH240" s="117"/>
      <c r="PI240" s="117"/>
      <c r="PJ240" s="117"/>
      <c r="PK240" s="117"/>
      <c r="PL240" s="117"/>
      <c r="PM240" s="117"/>
      <c r="PN240" s="117"/>
      <c r="PO240" s="117"/>
      <c r="PP240" s="117"/>
      <c r="PQ240" s="117"/>
      <c r="PR240" s="117"/>
      <c r="PS240" s="117"/>
      <c r="PT240" s="117"/>
      <c r="PU240" s="117"/>
      <c r="PV240" s="117"/>
      <c r="PW240" s="117"/>
      <c r="PX240" s="117"/>
      <c r="PY240" s="117"/>
      <c r="PZ240" s="117"/>
      <c r="QA240" s="117"/>
      <c r="QB240" s="117"/>
      <c r="QC240" s="117"/>
      <c r="QD240" s="117"/>
      <c r="QE240" s="117"/>
      <c r="QF240" s="117"/>
      <c r="QG240" s="117"/>
      <c r="QH240" s="117"/>
      <c r="QI240" s="117"/>
      <c r="QJ240" s="117"/>
      <c r="QK240" s="117"/>
      <c r="QL240" s="117"/>
      <c r="QM240" s="117"/>
      <c r="QN240" s="117"/>
      <c r="QO240" s="117"/>
      <c r="QP240" s="117"/>
      <c r="QQ240" s="117"/>
      <c r="QR240" s="117"/>
      <c r="QS240" s="117"/>
      <c r="QT240" s="117"/>
      <c r="QU240" s="117"/>
      <c r="QV240" s="117"/>
      <c r="QW240" s="117"/>
      <c r="QX240" s="117"/>
      <c r="QY240" s="117"/>
      <c r="QZ240" s="117"/>
      <c r="RA240" s="117"/>
      <c r="RB240" s="117"/>
      <c r="RC240" s="117"/>
      <c r="RD240" s="117"/>
      <c r="RE240" s="117"/>
      <c r="RF240" s="117"/>
      <c r="RG240" s="117"/>
      <c r="RH240" s="117"/>
      <c r="RI240" s="117"/>
      <c r="RJ240" s="117"/>
      <c r="RK240" s="117"/>
      <c r="RL240" s="117"/>
      <c r="RM240" s="117"/>
      <c r="RN240" s="117"/>
      <c r="RO240" s="117"/>
      <c r="RP240" s="117"/>
      <c r="RQ240" s="117"/>
      <c r="RR240" s="117"/>
      <c r="RS240" s="117"/>
      <c r="RT240" s="117"/>
      <c r="RU240" s="117"/>
      <c r="RV240" s="117"/>
      <c r="RW240" s="117"/>
      <c r="RX240" s="117"/>
      <c r="RY240" s="117"/>
      <c r="RZ240" s="117"/>
      <c r="SA240" s="117"/>
      <c r="SB240" s="117"/>
      <c r="SC240" s="117"/>
      <c r="SD240" s="117"/>
      <c r="SE240" s="117"/>
      <c r="SF240" s="117"/>
      <c r="SG240" s="117"/>
      <c r="SH240" s="117"/>
      <c r="SI240" s="117"/>
      <c r="SJ240" s="117"/>
      <c r="SK240" s="117"/>
      <c r="SL240" s="117"/>
      <c r="SM240" s="117"/>
      <c r="SN240" s="117"/>
      <c r="SO240" s="117"/>
      <c r="SP240" s="117"/>
      <c r="SQ240" s="117"/>
      <c r="SR240" s="117"/>
      <c r="SS240" s="117"/>
      <c r="ST240" s="117"/>
      <c r="SU240" s="117"/>
      <c r="SV240" s="117"/>
      <c r="SW240" s="117"/>
      <c r="SX240" s="117"/>
      <c r="SY240" s="117"/>
      <c r="SZ240" s="117"/>
      <c r="TA240" s="117"/>
      <c r="TB240" s="117"/>
      <c r="TC240" s="117"/>
      <c r="TD240" s="117"/>
      <c r="TE240" s="117"/>
      <c r="TF240" s="117"/>
      <c r="TG240" s="117"/>
      <c r="TH240" s="117"/>
      <c r="TI240" s="117"/>
      <c r="TJ240" s="117"/>
      <c r="TK240" s="117"/>
      <c r="TL240" s="117"/>
      <c r="TM240" s="117"/>
      <c r="TN240" s="117"/>
      <c r="TO240" s="117"/>
      <c r="TP240" s="117"/>
      <c r="TQ240" s="117"/>
      <c r="TR240" s="117"/>
      <c r="TS240" s="117"/>
      <c r="TT240" s="117"/>
      <c r="TU240" s="117"/>
      <c r="TV240" s="117"/>
      <c r="TW240" s="117"/>
      <c r="TX240" s="117"/>
      <c r="TY240" s="117"/>
      <c r="TZ240" s="117"/>
      <c r="UA240" s="117"/>
      <c r="UB240" s="117"/>
      <c r="UC240" s="117"/>
      <c r="UD240" s="117"/>
      <c r="UE240" s="117"/>
      <c r="UF240" s="117"/>
      <c r="UG240" s="117"/>
      <c r="UH240" s="117"/>
      <c r="UI240" s="117"/>
      <c r="UJ240" s="117"/>
      <c r="UK240" s="117"/>
      <c r="UL240" s="117"/>
      <c r="UM240" s="117"/>
      <c r="UN240" s="117"/>
      <c r="UO240" s="117"/>
      <c r="UP240" s="117"/>
      <c r="UQ240" s="117"/>
      <c r="UR240" s="117"/>
      <c r="US240" s="117"/>
      <c r="UT240" s="117"/>
      <c r="UU240" s="117"/>
      <c r="UV240" s="117"/>
      <c r="UW240" s="117"/>
      <c r="UX240" s="117"/>
      <c r="UY240" s="117"/>
      <c r="UZ240" s="117"/>
      <c r="VA240" s="117"/>
      <c r="VB240" s="117"/>
      <c r="VC240" s="117"/>
      <c r="VD240" s="117"/>
      <c r="VE240" s="117"/>
      <c r="VF240" s="117"/>
      <c r="VG240" s="117"/>
      <c r="VH240" s="117"/>
      <c r="VI240" s="117"/>
      <c r="VJ240" s="117"/>
      <c r="VK240" s="117"/>
      <c r="VL240" s="117"/>
      <c r="VM240" s="117"/>
      <c r="VN240" s="117"/>
      <c r="VO240" s="117"/>
      <c r="VP240" s="117"/>
      <c r="VQ240" s="117"/>
      <c r="VR240" s="117"/>
      <c r="VS240" s="117"/>
      <c r="VT240" s="117"/>
      <c r="VU240" s="117"/>
      <c r="VV240" s="117"/>
      <c r="VW240" s="117"/>
      <c r="VX240" s="117"/>
      <c r="VY240" s="117"/>
      <c r="VZ240" s="117"/>
      <c r="WA240" s="117"/>
      <c r="WB240" s="117"/>
      <c r="WC240" s="117"/>
      <c r="WD240" s="117"/>
      <c r="WE240" s="117"/>
      <c r="WF240" s="117"/>
      <c r="WG240" s="117"/>
      <c r="WH240" s="117"/>
      <c r="WI240" s="117"/>
      <c r="WJ240" s="117"/>
      <c r="WK240" s="117"/>
      <c r="WL240" s="117"/>
      <c r="WM240" s="117"/>
      <c r="WN240" s="117"/>
      <c r="WO240" s="117"/>
      <c r="WP240" s="117"/>
      <c r="WQ240" s="117"/>
      <c r="WR240" s="117"/>
      <c r="WS240" s="117"/>
      <c r="WT240" s="117"/>
      <c r="WU240" s="117"/>
      <c r="WV240" s="117"/>
      <c r="WW240" s="117"/>
      <c r="WX240" s="117"/>
      <c r="WY240" s="117"/>
      <c r="WZ240" s="117"/>
      <c r="XA240" s="117"/>
      <c r="XB240" s="117"/>
      <c r="XC240" s="117"/>
      <c r="XD240" s="117"/>
      <c r="XE240" s="117"/>
      <c r="XF240" s="117"/>
      <c r="XG240" s="117"/>
      <c r="XH240" s="117"/>
      <c r="XI240" s="117"/>
      <c r="XJ240" s="117"/>
      <c r="XK240" s="117"/>
      <c r="XL240" s="117"/>
      <c r="XM240" s="117"/>
      <c r="XN240" s="117"/>
      <c r="XO240" s="117"/>
      <c r="XP240" s="117"/>
      <c r="XQ240" s="117"/>
      <c r="XR240" s="117"/>
      <c r="XS240" s="117"/>
      <c r="XT240" s="117"/>
      <c r="XU240" s="117"/>
      <c r="XV240" s="117"/>
      <c r="XW240" s="117"/>
      <c r="XX240" s="117"/>
      <c r="XY240" s="117"/>
      <c r="XZ240" s="117"/>
      <c r="YA240" s="117"/>
      <c r="YB240" s="117"/>
      <c r="YC240" s="117"/>
      <c r="YD240" s="117"/>
      <c r="YE240" s="117"/>
      <c r="YF240" s="117"/>
      <c r="YG240" s="117"/>
      <c r="YH240" s="117"/>
      <c r="YI240" s="117"/>
      <c r="YJ240" s="117"/>
      <c r="YK240" s="117"/>
      <c r="YL240" s="117"/>
      <c r="YM240" s="117"/>
      <c r="YN240" s="117"/>
      <c r="YO240" s="117"/>
      <c r="YP240" s="117"/>
      <c r="YQ240" s="117"/>
      <c r="YR240" s="117"/>
      <c r="YS240" s="117"/>
      <c r="YT240" s="117"/>
      <c r="YU240" s="117"/>
      <c r="YV240" s="117"/>
      <c r="YW240" s="117"/>
      <c r="YX240" s="117"/>
      <c r="YY240" s="117"/>
      <c r="YZ240" s="117"/>
      <c r="ZA240" s="117"/>
      <c r="ZB240" s="117"/>
      <c r="ZC240" s="117"/>
      <c r="ZD240" s="117"/>
      <c r="ZE240" s="117"/>
      <c r="ZF240" s="117"/>
      <c r="ZG240" s="117"/>
      <c r="ZH240" s="117"/>
      <c r="ZI240" s="117"/>
      <c r="ZJ240" s="117"/>
      <c r="ZK240" s="117"/>
      <c r="ZL240" s="117"/>
      <c r="ZM240" s="117"/>
      <c r="ZN240" s="117"/>
      <c r="ZO240" s="117"/>
      <c r="ZP240" s="117"/>
      <c r="ZQ240" s="117"/>
      <c r="ZR240" s="117"/>
      <c r="ZS240" s="117"/>
      <c r="ZT240" s="117"/>
      <c r="ZU240" s="117"/>
      <c r="ZV240" s="117"/>
      <c r="ZW240" s="117"/>
      <c r="ZX240" s="117"/>
      <c r="ZY240" s="117"/>
      <c r="ZZ240" s="117"/>
      <c r="AAA240" s="117"/>
      <c r="AAB240" s="117"/>
      <c r="AAC240" s="117"/>
      <c r="AAD240" s="117"/>
      <c r="AAE240" s="117"/>
      <c r="AAF240" s="117"/>
      <c r="AAG240" s="117"/>
      <c r="AAH240" s="117"/>
      <c r="AAI240" s="117"/>
      <c r="AAJ240" s="117"/>
      <c r="AAK240" s="117"/>
      <c r="AAL240" s="117"/>
      <c r="AAM240" s="117"/>
      <c r="AAN240" s="117"/>
      <c r="AAO240" s="117"/>
      <c r="AAP240" s="117"/>
      <c r="AAQ240" s="117"/>
      <c r="AAR240" s="117"/>
      <c r="AAS240" s="117"/>
      <c r="AAT240" s="117"/>
      <c r="AAU240" s="117"/>
      <c r="AAV240" s="117"/>
      <c r="AAW240" s="117"/>
      <c r="AAX240" s="117"/>
      <c r="AAY240" s="117"/>
      <c r="AAZ240" s="117"/>
      <c r="ABA240" s="117"/>
      <c r="ABB240" s="117"/>
      <c r="ABC240" s="117"/>
      <c r="ABD240" s="117"/>
      <c r="ABE240" s="117"/>
      <c r="ABF240" s="117"/>
      <c r="ABG240" s="117"/>
      <c r="ABH240" s="117"/>
      <c r="ABI240" s="117"/>
      <c r="ABJ240" s="117"/>
      <c r="ABK240" s="117"/>
      <c r="ABL240" s="117"/>
      <c r="ABM240" s="117"/>
      <c r="ABN240" s="117"/>
      <c r="ABO240" s="117"/>
      <c r="ABP240" s="117"/>
      <c r="ABQ240" s="117"/>
      <c r="ABR240" s="117"/>
      <c r="ABS240" s="117"/>
      <c r="ABT240" s="117"/>
      <c r="ABU240" s="117"/>
      <c r="ABV240" s="117"/>
      <c r="ABW240" s="117"/>
      <c r="ABX240" s="117"/>
      <c r="ABY240" s="117"/>
      <c r="ABZ240" s="117"/>
      <c r="ACA240" s="117"/>
      <c r="ACB240" s="117"/>
      <c r="ACC240" s="117"/>
      <c r="ACD240" s="117"/>
      <c r="ACE240" s="117"/>
      <c r="ACF240" s="117"/>
      <c r="ACG240" s="117"/>
      <c r="ACH240" s="117"/>
      <c r="ACI240" s="117"/>
      <c r="ACJ240" s="117"/>
      <c r="ACK240" s="117"/>
      <c r="ACL240" s="117"/>
      <c r="ACM240" s="117"/>
      <c r="ACN240" s="117"/>
      <c r="ACO240" s="117"/>
      <c r="ACP240" s="117"/>
      <c r="ACQ240" s="117"/>
      <c r="ACR240" s="117"/>
      <c r="ACS240" s="117"/>
      <c r="ACT240" s="117"/>
      <c r="ACU240" s="117"/>
      <c r="ACV240" s="117"/>
      <c r="ACW240" s="117"/>
      <c r="ACX240" s="117"/>
      <c r="ACY240" s="117"/>
      <c r="ACZ240" s="117"/>
      <c r="ADA240" s="117"/>
      <c r="ADB240" s="117"/>
      <c r="ADC240" s="117"/>
      <c r="ADD240" s="117"/>
      <c r="ADE240" s="117"/>
      <c r="ADF240" s="117"/>
      <c r="ADG240" s="117"/>
      <c r="ADH240" s="117"/>
      <c r="ADI240" s="117"/>
      <c r="ADJ240" s="117"/>
      <c r="ADK240" s="117"/>
      <c r="ADL240" s="117"/>
      <c r="ADM240" s="117"/>
      <c r="ADN240" s="117"/>
      <c r="ADO240" s="117"/>
      <c r="ADP240" s="117"/>
      <c r="ADQ240" s="117"/>
      <c r="ADR240" s="117"/>
      <c r="ADS240" s="117"/>
      <c r="ADT240" s="117"/>
      <c r="ADU240" s="117"/>
      <c r="ADV240" s="117"/>
      <c r="ADW240" s="117"/>
      <c r="ADX240" s="117"/>
      <c r="ADY240" s="117"/>
      <c r="ADZ240" s="117"/>
      <c r="AEA240" s="117"/>
      <c r="AEB240" s="117"/>
      <c r="AEC240" s="117"/>
      <c r="AED240" s="117"/>
    </row>
    <row r="241" spans="1:810" s="106" customFormat="1" x14ac:dyDescent="0.3">
      <c r="A241" s="49"/>
      <c r="B241" s="51">
        <v>3</v>
      </c>
      <c r="C241" s="78" t="s">
        <v>581</v>
      </c>
      <c r="D241" s="87" t="s">
        <v>84</v>
      </c>
      <c r="E241" s="79"/>
      <c r="F241" s="79" t="s">
        <v>59</v>
      </c>
      <c r="G241" s="79"/>
      <c r="H241" s="80"/>
      <c r="I241" s="79">
        <v>1</v>
      </c>
      <c r="J241" s="79" t="s">
        <v>32</v>
      </c>
      <c r="K241" s="79" t="s">
        <v>96</v>
      </c>
      <c r="L241" s="105">
        <v>183</v>
      </c>
      <c r="M241" s="82">
        <v>1966</v>
      </c>
      <c r="N241" s="83">
        <v>24190</v>
      </c>
      <c r="O241" s="80"/>
      <c r="P241" s="84"/>
      <c r="Q241" s="84"/>
      <c r="R241" s="85" t="s">
        <v>302</v>
      </c>
      <c r="S241" s="86"/>
      <c r="T241" s="45" t="s">
        <v>166</v>
      </c>
      <c r="U241" s="46" t="str">
        <f t="shared" si="3"/>
        <v>Coal</v>
      </c>
      <c r="V241" s="45"/>
      <c r="W241" s="45"/>
      <c r="X241" s="45"/>
      <c r="Y241" s="45"/>
      <c r="Z241" s="45"/>
      <c r="AA241" s="45"/>
      <c r="AB241" s="45"/>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c r="IZ241" s="10"/>
      <c r="JA241" s="10"/>
      <c r="JB241" s="10"/>
      <c r="JC241" s="10"/>
      <c r="JD241" s="10"/>
      <c r="JE241" s="10"/>
      <c r="JF241" s="10"/>
      <c r="JG241" s="10"/>
      <c r="JH241" s="10"/>
      <c r="JI241" s="10"/>
      <c r="JJ241" s="10"/>
      <c r="JK241" s="10"/>
      <c r="JL241" s="10"/>
      <c r="JM241" s="10"/>
      <c r="JN241" s="10"/>
      <c r="JO241" s="10"/>
      <c r="JP241" s="10"/>
      <c r="JQ241" s="10"/>
      <c r="JR241" s="10"/>
      <c r="JS241" s="10"/>
      <c r="JT241" s="10"/>
      <c r="JU241" s="10"/>
      <c r="JV241" s="10"/>
      <c r="JW241" s="10"/>
      <c r="JX241" s="10"/>
      <c r="JY241" s="10"/>
      <c r="JZ241" s="10"/>
      <c r="KA241" s="10"/>
      <c r="KB241" s="10"/>
      <c r="KC241" s="10"/>
      <c r="KD241" s="10"/>
      <c r="KE241" s="10"/>
      <c r="KF241" s="10"/>
      <c r="KG241" s="10"/>
      <c r="KH241" s="10"/>
      <c r="KI241" s="10"/>
      <c r="KJ241" s="10"/>
      <c r="KK241" s="10"/>
      <c r="KL241" s="10"/>
      <c r="KM241" s="10"/>
      <c r="KN241" s="10"/>
      <c r="KO241" s="10"/>
      <c r="KP241" s="10"/>
      <c r="KQ241" s="10"/>
      <c r="KR241" s="10"/>
      <c r="KS241" s="10"/>
      <c r="KT241" s="10"/>
      <c r="KU241" s="10"/>
      <c r="KV241" s="10"/>
      <c r="KW241" s="10"/>
      <c r="KX241" s="10"/>
      <c r="KY241" s="10"/>
      <c r="KZ241" s="10"/>
      <c r="LA241" s="10"/>
      <c r="LB241" s="10"/>
      <c r="LC241" s="10"/>
      <c r="LD241" s="10"/>
      <c r="LE241" s="10"/>
      <c r="LF241" s="10"/>
      <c r="LG241" s="10"/>
      <c r="LH241" s="10"/>
      <c r="LI241" s="10"/>
      <c r="LJ241" s="10"/>
      <c r="LK241" s="10"/>
      <c r="LL241" s="10"/>
      <c r="LM241" s="10"/>
      <c r="LN241" s="10"/>
      <c r="LO241" s="10"/>
      <c r="LP241" s="10"/>
      <c r="LQ241" s="10"/>
      <c r="LR241" s="10"/>
      <c r="LS241" s="10"/>
      <c r="LT241" s="10"/>
      <c r="LU241" s="10"/>
      <c r="LV241" s="10"/>
      <c r="LW241" s="10"/>
      <c r="LX241" s="10"/>
      <c r="LY241" s="10"/>
      <c r="LZ241" s="10"/>
      <c r="MA241" s="10"/>
      <c r="MB241" s="10"/>
      <c r="MC241" s="10"/>
      <c r="MD241" s="10"/>
      <c r="ME241" s="10"/>
      <c r="MF241" s="10"/>
      <c r="MG241" s="10"/>
      <c r="MH241" s="10"/>
      <c r="MI241" s="10"/>
      <c r="MJ241" s="10"/>
      <c r="MK241" s="10"/>
      <c r="ML241" s="10"/>
      <c r="MM241" s="10"/>
      <c r="MN241" s="10"/>
      <c r="MO241" s="10"/>
      <c r="MP241" s="10"/>
      <c r="MQ241" s="10"/>
      <c r="MR241" s="10"/>
      <c r="MS241" s="10"/>
      <c r="MT241" s="10"/>
      <c r="MU241" s="10"/>
      <c r="MV241" s="10"/>
      <c r="MW241" s="10"/>
      <c r="MX241" s="10"/>
      <c r="MY241" s="10"/>
      <c r="MZ241" s="10"/>
      <c r="NA241" s="10"/>
      <c r="NB241" s="10"/>
      <c r="NC241" s="10"/>
      <c r="ND241" s="10"/>
      <c r="NE241" s="10"/>
      <c r="NF241" s="10"/>
      <c r="NG241" s="10"/>
      <c r="NH241" s="10"/>
      <c r="NI241" s="10"/>
      <c r="NJ241" s="10"/>
      <c r="NK241" s="10"/>
      <c r="NL241" s="10"/>
      <c r="NM241" s="10"/>
      <c r="NN241" s="10"/>
      <c r="NO241" s="10"/>
      <c r="NP241" s="10"/>
      <c r="NQ241" s="10"/>
      <c r="NR241" s="10"/>
      <c r="NS241" s="10"/>
      <c r="NT241" s="10"/>
      <c r="NU241" s="10"/>
      <c r="NV241" s="10"/>
      <c r="NW241" s="10"/>
      <c r="NX241" s="10"/>
      <c r="NY241" s="10"/>
      <c r="NZ241" s="10"/>
      <c r="OA241" s="10"/>
      <c r="OB241" s="10"/>
      <c r="OC241" s="10"/>
      <c r="OD241" s="10"/>
      <c r="OE241" s="10"/>
      <c r="OF241" s="10"/>
      <c r="OG241" s="10"/>
      <c r="OH241" s="10"/>
      <c r="OI241" s="10"/>
      <c r="OJ241" s="10"/>
      <c r="OK241" s="10"/>
      <c r="OL241" s="10"/>
      <c r="OM241" s="10"/>
      <c r="ON241" s="10"/>
      <c r="OO241" s="10"/>
      <c r="OP241" s="10"/>
      <c r="OQ241" s="10"/>
      <c r="OR241" s="10"/>
      <c r="OS241" s="10"/>
      <c r="OT241" s="10"/>
      <c r="OU241" s="10"/>
      <c r="OV241" s="10"/>
      <c r="OW241" s="10"/>
      <c r="OX241" s="10"/>
      <c r="OY241" s="10"/>
      <c r="OZ241" s="10"/>
      <c r="PA241" s="10"/>
      <c r="PB241" s="10"/>
      <c r="PC241" s="10"/>
      <c r="PD241" s="10"/>
      <c r="PE241" s="10"/>
      <c r="PF241" s="10"/>
      <c r="PG241" s="10"/>
      <c r="PH241" s="10"/>
      <c r="PI241" s="10"/>
      <c r="PJ241" s="10"/>
      <c r="PK241" s="10"/>
      <c r="PL241" s="10"/>
      <c r="PM241" s="10"/>
      <c r="PN241" s="10"/>
      <c r="PO241" s="10"/>
      <c r="PP241" s="10"/>
      <c r="PQ241" s="10"/>
      <c r="PR241" s="10"/>
      <c r="PS241" s="10"/>
      <c r="PT241" s="10"/>
      <c r="PU241" s="10"/>
      <c r="PV241" s="10"/>
      <c r="PW241" s="10"/>
      <c r="PX241" s="10"/>
      <c r="PY241" s="10"/>
      <c r="PZ241" s="10"/>
      <c r="QA241" s="10"/>
      <c r="QB241" s="10"/>
      <c r="QC241" s="10"/>
      <c r="QD241" s="10"/>
      <c r="QE241" s="10"/>
      <c r="QF241" s="10"/>
      <c r="QG241" s="10"/>
      <c r="QH241" s="10"/>
      <c r="QI241" s="10"/>
      <c r="QJ241" s="10"/>
      <c r="QK241" s="10"/>
      <c r="QL241" s="10"/>
      <c r="QM241" s="10"/>
      <c r="QN241" s="10"/>
      <c r="QO241" s="10"/>
      <c r="QP241" s="10"/>
      <c r="QQ241" s="10"/>
      <c r="QR241" s="10"/>
      <c r="QS241" s="10"/>
      <c r="QT241" s="10"/>
      <c r="QU241" s="10"/>
      <c r="QV241" s="10"/>
      <c r="QW241" s="10"/>
      <c r="QX241" s="10"/>
      <c r="QY241" s="10"/>
      <c r="QZ241" s="10"/>
      <c r="RA241" s="10"/>
      <c r="RB241" s="10"/>
      <c r="RC241" s="10"/>
      <c r="RD241" s="10"/>
      <c r="RE241" s="10"/>
      <c r="RF241" s="10"/>
      <c r="RG241" s="10"/>
      <c r="RH241" s="10"/>
      <c r="RI241" s="10"/>
      <c r="RJ241" s="10"/>
      <c r="RK241" s="10"/>
      <c r="RL241" s="10"/>
      <c r="RM241" s="10"/>
      <c r="RN241" s="10"/>
      <c r="RO241" s="10"/>
      <c r="RP241" s="10"/>
      <c r="RQ241" s="10"/>
      <c r="RR241" s="10"/>
      <c r="RS241" s="10"/>
      <c r="RT241" s="10"/>
      <c r="RU241" s="10"/>
      <c r="RV241" s="10"/>
      <c r="RW241" s="10"/>
      <c r="RX241" s="10"/>
      <c r="RY241" s="10"/>
      <c r="RZ241" s="10"/>
      <c r="SA241" s="10"/>
      <c r="SB241" s="10"/>
      <c r="SC241" s="10"/>
      <c r="SD241" s="10"/>
      <c r="SE241" s="10"/>
      <c r="SF241" s="10"/>
      <c r="SG241" s="10"/>
      <c r="SH241" s="10"/>
      <c r="SI241" s="10"/>
      <c r="SJ241" s="10"/>
      <c r="SK241" s="10"/>
      <c r="SL241" s="10"/>
      <c r="SM241" s="10"/>
      <c r="SN241" s="10"/>
      <c r="SO241" s="10"/>
      <c r="SP241" s="10"/>
      <c r="SQ241" s="10"/>
      <c r="SR241" s="10"/>
      <c r="SS241" s="10"/>
      <c r="ST241" s="10"/>
      <c r="SU241" s="10"/>
      <c r="SV241" s="10"/>
      <c r="SW241" s="10"/>
      <c r="SX241" s="10"/>
      <c r="SY241" s="10"/>
      <c r="SZ241" s="10"/>
      <c r="TA241" s="10"/>
      <c r="TB241" s="10"/>
      <c r="TC241" s="10"/>
      <c r="TD241" s="10"/>
      <c r="TE241" s="10"/>
      <c r="TF241" s="10"/>
      <c r="TG241" s="10"/>
      <c r="TH241" s="10"/>
      <c r="TI241" s="10"/>
      <c r="TJ241" s="10"/>
      <c r="TK241" s="10"/>
      <c r="TL241" s="10"/>
      <c r="TM241" s="10"/>
      <c r="TN241" s="10"/>
      <c r="TO241" s="10"/>
      <c r="TP241" s="10"/>
      <c r="TQ241" s="10"/>
      <c r="TR241" s="10"/>
      <c r="TS241" s="10"/>
      <c r="TT241" s="10"/>
      <c r="TU241" s="10"/>
      <c r="TV241" s="10"/>
      <c r="TW241" s="10"/>
      <c r="TX241" s="10"/>
      <c r="TY241" s="10"/>
      <c r="TZ241" s="10"/>
      <c r="UA241" s="10"/>
      <c r="UB241" s="10"/>
      <c r="UC241" s="10"/>
      <c r="UD241" s="10"/>
      <c r="UE241" s="10"/>
      <c r="UF241" s="10"/>
      <c r="UG241" s="10"/>
      <c r="UH241" s="10"/>
      <c r="UI241" s="10"/>
      <c r="UJ241" s="10"/>
      <c r="UK241" s="10"/>
      <c r="UL241" s="10"/>
      <c r="UM241" s="10"/>
      <c r="UN241" s="10"/>
      <c r="UO241" s="10"/>
      <c r="UP241" s="10"/>
      <c r="UQ241" s="10"/>
      <c r="UR241" s="10"/>
      <c r="US241" s="10"/>
      <c r="UT241" s="10"/>
      <c r="UU241" s="10"/>
      <c r="UV241" s="10"/>
      <c r="UW241" s="10"/>
      <c r="UX241" s="10"/>
      <c r="UY241" s="10"/>
      <c r="UZ241" s="10"/>
      <c r="VA241" s="10"/>
      <c r="VB241" s="10"/>
      <c r="VC241" s="10"/>
      <c r="VD241" s="10"/>
      <c r="VE241" s="10"/>
      <c r="VF241" s="10"/>
      <c r="VG241" s="10"/>
      <c r="VH241" s="10"/>
      <c r="VI241" s="10"/>
      <c r="VJ241" s="10"/>
      <c r="VK241" s="10"/>
      <c r="VL241" s="10"/>
      <c r="VM241" s="10"/>
      <c r="VN241" s="10"/>
      <c r="VO241" s="10"/>
      <c r="VP241" s="10"/>
      <c r="VQ241" s="10"/>
      <c r="VR241" s="10"/>
      <c r="VS241" s="10"/>
      <c r="VT241" s="10"/>
      <c r="VU241" s="10"/>
      <c r="VV241" s="10"/>
      <c r="VW241" s="10"/>
      <c r="VX241" s="10"/>
      <c r="VY241" s="10"/>
      <c r="VZ241" s="10"/>
      <c r="WA241" s="10"/>
      <c r="WB241" s="10"/>
      <c r="WC241" s="10"/>
      <c r="WD241" s="10"/>
      <c r="WE241" s="10"/>
      <c r="WF241" s="10"/>
      <c r="WG241" s="10"/>
      <c r="WH241" s="10"/>
      <c r="WI241" s="10"/>
      <c r="WJ241" s="10"/>
      <c r="WK241" s="10"/>
      <c r="WL241" s="10"/>
      <c r="WM241" s="10"/>
      <c r="WN241" s="10"/>
      <c r="WO241" s="10"/>
      <c r="WP241" s="10"/>
      <c r="WQ241" s="10"/>
      <c r="WR241" s="10"/>
      <c r="WS241" s="10"/>
      <c r="WT241" s="10"/>
      <c r="WU241" s="10"/>
      <c r="WV241" s="10"/>
      <c r="WW241" s="10"/>
      <c r="WX241" s="10"/>
      <c r="WY241" s="10"/>
      <c r="WZ241" s="10"/>
      <c r="XA241" s="10"/>
      <c r="XB241" s="10"/>
      <c r="XC241" s="10"/>
      <c r="XD241" s="10"/>
      <c r="XE241" s="10"/>
      <c r="XF241" s="10"/>
      <c r="XG241" s="10"/>
      <c r="XH241" s="10"/>
      <c r="XI241" s="10"/>
      <c r="XJ241" s="10"/>
      <c r="XK241" s="10"/>
      <c r="XL241" s="10"/>
      <c r="XM241" s="10"/>
      <c r="XN241" s="10"/>
      <c r="XO241" s="10"/>
      <c r="XP241" s="10"/>
      <c r="XQ241" s="10"/>
      <c r="XR241" s="10"/>
      <c r="XS241" s="10"/>
      <c r="XT241" s="10"/>
      <c r="XU241" s="10"/>
      <c r="XV241" s="10"/>
      <c r="XW241" s="10"/>
      <c r="XX241" s="10"/>
      <c r="XY241" s="10"/>
      <c r="XZ241" s="10"/>
      <c r="YA241" s="10"/>
      <c r="YB241" s="10"/>
      <c r="YC241" s="10"/>
      <c r="YD241" s="10"/>
      <c r="YE241" s="10"/>
      <c r="YF241" s="10"/>
      <c r="YG241" s="10"/>
      <c r="YH241" s="10"/>
      <c r="YI241" s="10"/>
      <c r="YJ241" s="10"/>
      <c r="YK241" s="10"/>
      <c r="YL241" s="10"/>
      <c r="YM241" s="10"/>
      <c r="YN241" s="10"/>
      <c r="YO241" s="10"/>
      <c r="YP241" s="10"/>
      <c r="YQ241" s="10"/>
      <c r="YR241" s="10"/>
      <c r="YS241" s="10"/>
      <c r="YT241" s="10"/>
      <c r="YU241" s="10"/>
      <c r="YV241" s="10"/>
      <c r="YW241" s="10"/>
      <c r="YX241" s="10"/>
      <c r="YY241" s="10"/>
      <c r="YZ241" s="10"/>
      <c r="ZA241" s="10"/>
      <c r="ZB241" s="10"/>
      <c r="ZC241" s="10"/>
      <c r="ZD241" s="10"/>
      <c r="ZE241" s="10"/>
      <c r="ZF241" s="10"/>
      <c r="ZG241" s="10"/>
      <c r="ZH241" s="10"/>
      <c r="ZI241" s="10"/>
      <c r="ZJ241" s="10"/>
      <c r="ZK241" s="10"/>
      <c r="ZL241" s="10"/>
      <c r="ZM241" s="10"/>
      <c r="ZN241" s="10"/>
      <c r="ZO241" s="10"/>
      <c r="ZP241" s="10"/>
      <c r="ZQ241" s="10"/>
      <c r="ZR241" s="10"/>
      <c r="ZS241" s="10"/>
      <c r="ZT241" s="10"/>
      <c r="ZU241" s="10"/>
      <c r="ZV241" s="10"/>
      <c r="ZW241" s="10"/>
      <c r="ZX241" s="10"/>
      <c r="ZY241" s="10"/>
      <c r="ZZ241" s="10"/>
      <c r="AAA241" s="10"/>
      <c r="AAB241" s="10"/>
      <c r="AAC241" s="10"/>
      <c r="AAD241" s="10"/>
      <c r="AAE241" s="10"/>
      <c r="AAF241" s="10"/>
      <c r="AAG241" s="10"/>
      <c r="AAH241" s="10"/>
      <c r="AAI241" s="10"/>
      <c r="AAJ241" s="10"/>
      <c r="AAK241" s="10"/>
      <c r="AAL241" s="10"/>
      <c r="AAM241" s="10"/>
      <c r="AAN241" s="10"/>
      <c r="AAO241" s="10"/>
      <c r="AAP241" s="10"/>
      <c r="AAQ241" s="10"/>
      <c r="AAR241" s="10"/>
      <c r="AAS241" s="10"/>
      <c r="AAT241" s="10"/>
      <c r="AAU241" s="10"/>
      <c r="AAV241" s="10"/>
      <c r="AAW241" s="10"/>
      <c r="AAX241" s="10"/>
      <c r="AAY241" s="10"/>
      <c r="AAZ241" s="10"/>
      <c r="ABA241" s="10"/>
      <c r="ABB241" s="10"/>
      <c r="ABC241" s="10"/>
      <c r="ABD241" s="10"/>
      <c r="ABE241" s="10"/>
      <c r="ABF241" s="10"/>
      <c r="ABG241" s="10"/>
      <c r="ABH241" s="10"/>
      <c r="ABI241" s="10"/>
      <c r="ABJ241" s="10"/>
      <c r="ABK241" s="10"/>
      <c r="ABL241" s="10"/>
      <c r="ABM241" s="10"/>
      <c r="ABN241" s="10"/>
      <c r="ABO241" s="10"/>
      <c r="ABP241" s="10"/>
      <c r="ABQ241" s="10"/>
      <c r="ABR241" s="10"/>
      <c r="ABS241" s="10"/>
      <c r="ABT241" s="10"/>
      <c r="ABU241" s="10"/>
      <c r="ABV241" s="10"/>
      <c r="ABW241" s="10"/>
      <c r="ABX241" s="10"/>
      <c r="ABY241" s="10"/>
      <c r="ABZ241" s="10"/>
      <c r="ACA241" s="10"/>
      <c r="ACB241" s="10"/>
      <c r="ACC241" s="10"/>
      <c r="ACD241" s="10"/>
      <c r="ACE241" s="10"/>
      <c r="ACF241" s="10"/>
      <c r="ACG241" s="10"/>
      <c r="ACH241" s="10"/>
      <c r="ACI241" s="10"/>
      <c r="ACJ241" s="10"/>
      <c r="ACK241" s="10"/>
      <c r="ACL241" s="10"/>
      <c r="ACM241" s="10"/>
      <c r="ACN241" s="10"/>
      <c r="ACO241" s="10"/>
      <c r="ACP241" s="10"/>
      <c r="ACQ241" s="10"/>
      <c r="ACR241" s="10"/>
      <c r="ACS241" s="10"/>
      <c r="ACT241" s="10"/>
      <c r="ACU241" s="10"/>
      <c r="ACV241" s="10"/>
      <c r="ACW241" s="10"/>
      <c r="ACX241" s="10"/>
      <c r="ACY241" s="10"/>
      <c r="ACZ241" s="10"/>
      <c r="ADA241" s="10"/>
      <c r="ADB241" s="10"/>
      <c r="ADC241" s="10"/>
      <c r="ADD241" s="10"/>
      <c r="ADE241" s="10"/>
      <c r="ADF241" s="10"/>
      <c r="ADG241" s="10"/>
      <c r="ADH241" s="10"/>
      <c r="ADI241" s="10"/>
      <c r="ADJ241" s="10"/>
      <c r="ADK241" s="10"/>
      <c r="ADL241" s="10"/>
      <c r="ADM241" s="10"/>
      <c r="ADN241" s="10"/>
      <c r="ADO241" s="10"/>
      <c r="ADP241" s="10"/>
      <c r="ADQ241" s="10"/>
      <c r="ADR241" s="10"/>
      <c r="ADS241" s="10"/>
      <c r="ADT241" s="10"/>
      <c r="ADU241" s="10"/>
      <c r="ADV241" s="10"/>
      <c r="ADW241" s="10"/>
      <c r="ADX241" s="10"/>
      <c r="ADY241" s="10"/>
      <c r="ADZ241" s="10"/>
      <c r="AEA241" s="10"/>
      <c r="AEB241" s="10"/>
      <c r="AEC241" s="10"/>
      <c r="AED241" s="10"/>
    </row>
    <row r="242" spans="1:810" s="88" customFormat="1" x14ac:dyDescent="0.3">
      <c r="A242" s="34"/>
      <c r="B242" s="51">
        <v>2</v>
      </c>
      <c r="C242" s="78" t="s">
        <v>582</v>
      </c>
      <c r="D242" s="87" t="s">
        <v>457</v>
      </c>
      <c r="E242" s="79" t="s">
        <v>58</v>
      </c>
      <c r="F242" s="79" t="s">
        <v>204</v>
      </c>
      <c r="G242" s="79">
        <v>16</v>
      </c>
      <c r="H242" s="80"/>
      <c r="I242" s="79">
        <v>1</v>
      </c>
      <c r="J242" s="79" t="s">
        <v>32</v>
      </c>
      <c r="K242" s="79" t="s">
        <v>106</v>
      </c>
      <c r="L242" s="105">
        <v>154</v>
      </c>
      <c r="M242" s="82">
        <v>1966</v>
      </c>
      <c r="N242" s="104">
        <v>1966</v>
      </c>
      <c r="O242" s="80">
        <v>130000</v>
      </c>
      <c r="P242" s="84"/>
      <c r="Q242" s="84"/>
      <c r="R242" s="85" t="s">
        <v>235</v>
      </c>
      <c r="S242" s="86"/>
      <c r="T242" s="45" t="s">
        <v>166</v>
      </c>
      <c r="U242" s="46" t="str">
        <f t="shared" si="3"/>
        <v>Gypsum</v>
      </c>
      <c r="V242" s="45"/>
      <c r="W242" s="45"/>
      <c r="X242" s="45"/>
      <c r="Y242" s="45"/>
      <c r="Z242" s="45"/>
      <c r="AA242" s="45"/>
      <c r="AB242" s="45"/>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c r="IY242" s="10"/>
      <c r="IZ242" s="10"/>
      <c r="JA242" s="10"/>
      <c r="JB242" s="10"/>
      <c r="JC242" s="10"/>
      <c r="JD242" s="10"/>
      <c r="JE242" s="10"/>
      <c r="JF242" s="10"/>
      <c r="JG242" s="10"/>
      <c r="JH242" s="10"/>
      <c r="JI242" s="10"/>
      <c r="JJ242" s="10"/>
      <c r="JK242" s="10"/>
      <c r="JL242" s="10"/>
      <c r="JM242" s="10"/>
      <c r="JN242" s="10"/>
      <c r="JO242" s="10"/>
      <c r="JP242" s="10"/>
      <c r="JQ242" s="10"/>
      <c r="JR242" s="10"/>
      <c r="JS242" s="10"/>
      <c r="JT242" s="10"/>
      <c r="JU242" s="10"/>
      <c r="JV242" s="10"/>
      <c r="JW242" s="10"/>
      <c r="JX242" s="10"/>
      <c r="JY242" s="10"/>
      <c r="JZ242" s="10"/>
      <c r="KA242" s="10"/>
      <c r="KB242" s="10"/>
      <c r="KC242" s="10"/>
      <c r="KD242" s="10"/>
      <c r="KE242" s="10"/>
      <c r="KF242" s="10"/>
      <c r="KG242" s="10"/>
      <c r="KH242" s="10"/>
      <c r="KI242" s="10"/>
      <c r="KJ242" s="10"/>
      <c r="KK242" s="10"/>
      <c r="KL242" s="10"/>
      <c r="KM242" s="10"/>
      <c r="KN242" s="10"/>
      <c r="KO242" s="10"/>
      <c r="KP242" s="10"/>
      <c r="KQ242" s="10"/>
      <c r="KR242" s="10"/>
      <c r="KS242" s="10"/>
      <c r="KT242" s="10"/>
      <c r="KU242" s="10"/>
      <c r="KV242" s="10"/>
      <c r="KW242" s="10"/>
      <c r="KX242" s="10"/>
      <c r="KY242" s="10"/>
      <c r="KZ242" s="10"/>
      <c r="LA242" s="10"/>
      <c r="LB242" s="10"/>
      <c r="LC242" s="10"/>
      <c r="LD242" s="10"/>
      <c r="LE242" s="10"/>
      <c r="LF242" s="10"/>
      <c r="LG242" s="10"/>
      <c r="LH242" s="10"/>
      <c r="LI242" s="10"/>
      <c r="LJ242" s="10"/>
      <c r="LK242" s="10"/>
      <c r="LL242" s="10"/>
      <c r="LM242" s="10"/>
      <c r="LN242" s="10"/>
      <c r="LO242" s="10"/>
      <c r="LP242" s="10"/>
      <c r="LQ242" s="10"/>
      <c r="LR242" s="10"/>
      <c r="LS242" s="10"/>
      <c r="LT242" s="10"/>
      <c r="LU242" s="10"/>
      <c r="LV242" s="10"/>
      <c r="LW242" s="10"/>
      <c r="LX242" s="10"/>
      <c r="LY242" s="10"/>
      <c r="LZ242" s="10"/>
      <c r="MA242" s="10"/>
      <c r="MB242" s="10"/>
      <c r="MC242" s="10"/>
      <c r="MD242" s="10"/>
      <c r="ME242" s="10"/>
      <c r="MF242" s="10"/>
      <c r="MG242" s="10"/>
      <c r="MH242" s="10"/>
      <c r="MI242" s="10"/>
      <c r="MJ242" s="10"/>
      <c r="MK242" s="10"/>
      <c r="ML242" s="10"/>
      <c r="MM242" s="10"/>
      <c r="MN242" s="10"/>
      <c r="MO242" s="10"/>
      <c r="MP242" s="10"/>
      <c r="MQ242" s="10"/>
      <c r="MR242" s="10"/>
      <c r="MS242" s="10"/>
      <c r="MT242" s="10"/>
      <c r="MU242" s="10"/>
      <c r="MV242" s="10"/>
      <c r="MW242" s="10"/>
      <c r="MX242" s="10"/>
      <c r="MY242" s="10"/>
      <c r="MZ242" s="10"/>
      <c r="NA242" s="10"/>
      <c r="NB242" s="10"/>
      <c r="NC242" s="10"/>
      <c r="ND242" s="10"/>
      <c r="NE242" s="10"/>
      <c r="NF242" s="10"/>
      <c r="NG242" s="10"/>
      <c r="NH242" s="10"/>
      <c r="NI242" s="10"/>
      <c r="NJ242" s="10"/>
      <c r="NK242" s="10"/>
      <c r="NL242" s="10"/>
      <c r="NM242" s="10"/>
      <c r="NN242" s="10"/>
      <c r="NO242" s="10"/>
      <c r="NP242" s="10"/>
      <c r="NQ242" s="10"/>
      <c r="NR242" s="10"/>
      <c r="NS242" s="10"/>
      <c r="NT242" s="10"/>
      <c r="NU242" s="10"/>
      <c r="NV242" s="10"/>
      <c r="NW242" s="10"/>
      <c r="NX242" s="10"/>
      <c r="NY242" s="10"/>
      <c r="NZ242" s="10"/>
      <c r="OA242" s="10"/>
      <c r="OB242" s="10"/>
      <c r="OC242" s="10"/>
      <c r="OD242" s="10"/>
      <c r="OE242" s="10"/>
      <c r="OF242" s="10"/>
      <c r="OG242" s="10"/>
      <c r="OH242" s="10"/>
      <c r="OI242" s="10"/>
      <c r="OJ242" s="10"/>
      <c r="OK242" s="10"/>
      <c r="OL242" s="10"/>
      <c r="OM242" s="10"/>
      <c r="ON242" s="10"/>
      <c r="OO242" s="10"/>
      <c r="OP242" s="10"/>
      <c r="OQ242" s="10"/>
      <c r="OR242" s="10"/>
      <c r="OS242" s="10"/>
      <c r="OT242" s="10"/>
      <c r="OU242" s="10"/>
      <c r="OV242" s="10"/>
      <c r="OW242" s="10"/>
      <c r="OX242" s="10"/>
      <c r="OY242" s="10"/>
      <c r="OZ242" s="10"/>
      <c r="PA242" s="10"/>
      <c r="PB242" s="10"/>
      <c r="PC242" s="10"/>
      <c r="PD242" s="10"/>
      <c r="PE242" s="10"/>
      <c r="PF242" s="10"/>
      <c r="PG242" s="10"/>
      <c r="PH242" s="10"/>
      <c r="PI242" s="10"/>
      <c r="PJ242" s="10"/>
      <c r="PK242" s="10"/>
      <c r="PL242" s="10"/>
      <c r="PM242" s="10"/>
      <c r="PN242" s="10"/>
      <c r="PO242" s="10"/>
      <c r="PP242" s="10"/>
      <c r="PQ242" s="10"/>
      <c r="PR242" s="10"/>
      <c r="PS242" s="10"/>
      <c r="PT242" s="10"/>
      <c r="PU242" s="10"/>
      <c r="PV242" s="10"/>
      <c r="PW242" s="10"/>
      <c r="PX242" s="10"/>
      <c r="PY242" s="10"/>
      <c r="PZ242" s="10"/>
      <c r="QA242" s="10"/>
      <c r="QB242" s="10"/>
      <c r="QC242" s="10"/>
      <c r="QD242" s="10"/>
      <c r="QE242" s="10"/>
      <c r="QF242" s="10"/>
      <c r="QG242" s="10"/>
      <c r="QH242" s="10"/>
      <c r="QI242" s="10"/>
      <c r="QJ242" s="10"/>
      <c r="QK242" s="10"/>
      <c r="QL242" s="10"/>
      <c r="QM242" s="10"/>
      <c r="QN242" s="10"/>
      <c r="QO242" s="10"/>
      <c r="QP242" s="10"/>
      <c r="QQ242" s="10"/>
      <c r="QR242" s="10"/>
      <c r="QS242" s="10"/>
      <c r="QT242" s="10"/>
      <c r="QU242" s="10"/>
      <c r="QV242" s="10"/>
      <c r="QW242" s="10"/>
      <c r="QX242" s="10"/>
      <c r="QY242" s="10"/>
      <c r="QZ242" s="10"/>
      <c r="RA242" s="10"/>
      <c r="RB242" s="10"/>
      <c r="RC242" s="10"/>
      <c r="RD242" s="10"/>
      <c r="RE242" s="10"/>
      <c r="RF242" s="10"/>
      <c r="RG242" s="10"/>
      <c r="RH242" s="10"/>
      <c r="RI242" s="10"/>
      <c r="RJ242" s="10"/>
      <c r="RK242" s="10"/>
      <c r="RL242" s="10"/>
      <c r="RM242" s="10"/>
      <c r="RN242" s="10"/>
      <c r="RO242" s="10"/>
      <c r="RP242" s="10"/>
      <c r="RQ242" s="10"/>
      <c r="RR242" s="10"/>
      <c r="RS242" s="10"/>
      <c r="RT242" s="10"/>
      <c r="RU242" s="10"/>
      <c r="RV242" s="10"/>
      <c r="RW242" s="10"/>
      <c r="RX242" s="10"/>
      <c r="RY242" s="10"/>
      <c r="RZ242" s="10"/>
      <c r="SA242" s="10"/>
      <c r="SB242" s="10"/>
      <c r="SC242" s="10"/>
      <c r="SD242" s="10"/>
      <c r="SE242" s="10"/>
      <c r="SF242" s="10"/>
      <c r="SG242" s="10"/>
      <c r="SH242" s="10"/>
      <c r="SI242" s="10"/>
      <c r="SJ242" s="10"/>
      <c r="SK242" s="10"/>
      <c r="SL242" s="10"/>
      <c r="SM242" s="10"/>
      <c r="SN242" s="10"/>
      <c r="SO242" s="10"/>
      <c r="SP242" s="10"/>
      <c r="SQ242" s="10"/>
      <c r="SR242" s="10"/>
      <c r="SS242" s="10"/>
      <c r="ST242" s="10"/>
      <c r="SU242" s="10"/>
      <c r="SV242" s="10"/>
      <c r="SW242" s="10"/>
      <c r="SX242" s="10"/>
      <c r="SY242" s="10"/>
      <c r="SZ242" s="10"/>
      <c r="TA242" s="10"/>
      <c r="TB242" s="10"/>
      <c r="TC242" s="10"/>
      <c r="TD242" s="10"/>
      <c r="TE242" s="10"/>
      <c r="TF242" s="10"/>
      <c r="TG242" s="10"/>
      <c r="TH242" s="10"/>
      <c r="TI242" s="10"/>
      <c r="TJ242" s="10"/>
      <c r="TK242" s="10"/>
      <c r="TL242" s="10"/>
      <c r="TM242" s="10"/>
      <c r="TN242" s="10"/>
      <c r="TO242" s="10"/>
      <c r="TP242" s="10"/>
      <c r="TQ242" s="10"/>
      <c r="TR242" s="10"/>
      <c r="TS242" s="10"/>
      <c r="TT242" s="10"/>
      <c r="TU242" s="10"/>
      <c r="TV242" s="10"/>
      <c r="TW242" s="10"/>
      <c r="TX242" s="10"/>
      <c r="TY242" s="10"/>
      <c r="TZ242" s="10"/>
      <c r="UA242" s="10"/>
      <c r="UB242" s="10"/>
      <c r="UC242" s="10"/>
      <c r="UD242" s="10"/>
      <c r="UE242" s="10"/>
      <c r="UF242" s="10"/>
      <c r="UG242" s="10"/>
      <c r="UH242" s="10"/>
      <c r="UI242" s="10"/>
      <c r="UJ242" s="10"/>
      <c r="UK242" s="10"/>
      <c r="UL242" s="10"/>
      <c r="UM242" s="10"/>
      <c r="UN242" s="10"/>
      <c r="UO242" s="10"/>
      <c r="UP242" s="10"/>
      <c r="UQ242" s="10"/>
      <c r="UR242" s="10"/>
      <c r="US242" s="10"/>
      <c r="UT242" s="10"/>
      <c r="UU242" s="10"/>
      <c r="UV242" s="10"/>
      <c r="UW242" s="10"/>
      <c r="UX242" s="10"/>
      <c r="UY242" s="10"/>
      <c r="UZ242" s="10"/>
      <c r="VA242" s="10"/>
      <c r="VB242" s="10"/>
      <c r="VC242" s="10"/>
      <c r="VD242" s="10"/>
      <c r="VE242" s="10"/>
      <c r="VF242" s="10"/>
      <c r="VG242" s="10"/>
      <c r="VH242" s="10"/>
      <c r="VI242" s="10"/>
      <c r="VJ242" s="10"/>
      <c r="VK242" s="10"/>
      <c r="VL242" s="10"/>
      <c r="VM242" s="10"/>
      <c r="VN242" s="10"/>
      <c r="VO242" s="10"/>
      <c r="VP242" s="10"/>
      <c r="VQ242" s="10"/>
      <c r="VR242" s="10"/>
      <c r="VS242" s="10"/>
      <c r="VT242" s="10"/>
      <c r="VU242" s="10"/>
      <c r="VV242" s="10"/>
      <c r="VW242" s="10"/>
      <c r="VX242" s="10"/>
      <c r="VY242" s="10"/>
      <c r="VZ242" s="10"/>
      <c r="WA242" s="10"/>
      <c r="WB242" s="10"/>
      <c r="WC242" s="10"/>
      <c r="WD242" s="10"/>
      <c r="WE242" s="10"/>
      <c r="WF242" s="10"/>
      <c r="WG242" s="10"/>
      <c r="WH242" s="10"/>
      <c r="WI242" s="10"/>
      <c r="WJ242" s="10"/>
      <c r="WK242" s="10"/>
      <c r="WL242" s="10"/>
      <c r="WM242" s="10"/>
      <c r="WN242" s="10"/>
      <c r="WO242" s="10"/>
      <c r="WP242" s="10"/>
      <c r="WQ242" s="10"/>
      <c r="WR242" s="10"/>
      <c r="WS242" s="10"/>
      <c r="WT242" s="10"/>
      <c r="WU242" s="10"/>
      <c r="WV242" s="10"/>
      <c r="WW242" s="10"/>
      <c r="WX242" s="10"/>
      <c r="WY242" s="10"/>
      <c r="WZ242" s="10"/>
      <c r="XA242" s="10"/>
      <c r="XB242" s="10"/>
      <c r="XC242" s="10"/>
      <c r="XD242" s="10"/>
      <c r="XE242" s="10"/>
      <c r="XF242" s="10"/>
      <c r="XG242" s="10"/>
      <c r="XH242" s="10"/>
      <c r="XI242" s="10"/>
      <c r="XJ242" s="10"/>
      <c r="XK242" s="10"/>
      <c r="XL242" s="10"/>
      <c r="XM242" s="10"/>
      <c r="XN242" s="10"/>
      <c r="XO242" s="10"/>
      <c r="XP242" s="10"/>
      <c r="XQ242" s="10"/>
      <c r="XR242" s="10"/>
      <c r="XS242" s="10"/>
      <c r="XT242" s="10"/>
      <c r="XU242" s="10"/>
      <c r="XV242" s="10"/>
      <c r="XW242" s="10"/>
      <c r="XX242" s="10"/>
      <c r="XY242" s="10"/>
      <c r="XZ242" s="10"/>
      <c r="YA242" s="10"/>
      <c r="YB242" s="10"/>
      <c r="YC242" s="10"/>
      <c r="YD242" s="10"/>
      <c r="YE242" s="10"/>
      <c r="YF242" s="10"/>
      <c r="YG242" s="10"/>
      <c r="YH242" s="10"/>
      <c r="YI242" s="10"/>
      <c r="YJ242" s="10"/>
      <c r="YK242" s="10"/>
      <c r="YL242" s="10"/>
      <c r="YM242" s="10"/>
      <c r="YN242" s="10"/>
      <c r="YO242" s="10"/>
      <c r="YP242" s="10"/>
      <c r="YQ242" s="10"/>
      <c r="YR242" s="10"/>
      <c r="YS242" s="10"/>
      <c r="YT242" s="10"/>
      <c r="YU242" s="10"/>
      <c r="YV242" s="10"/>
      <c r="YW242" s="10"/>
      <c r="YX242" s="10"/>
      <c r="YY242" s="10"/>
      <c r="YZ242" s="10"/>
      <c r="ZA242" s="10"/>
      <c r="ZB242" s="10"/>
      <c r="ZC242" s="10"/>
      <c r="ZD242" s="10"/>
      <c r="ZE242" s="10"/>
      <c r="ZF242" s="10"/>
      <c r="ZG242" s="10"/>
      <c r="ZH242" s="10"/>
      <c r="ZI242" s="10"/>
      <c r="ZJ242" s="10"/>
      <c r="ZK242" s="10"/>
      <c r="ZL242" s="10"/>
      <c r="ZM242" s="10"/>
      <c r="ZN242" s="10"/>
      <c r="ZO242" s="10"/>
      <c r="ZP242" s="10"/>
      <c r="ZQ242" s="10"/>
      <c r="ZR242" s="10"/>
      <c r="ZS242" s="10"/>
      <c r="ZT242" s="10"/>
      <c r="ZU242" s="10"/>
      <c r="ZV242" s="10"/>
      <c r="ZW242" s="10"/>
      <c r="ZX242" s="10"/>
      <c r="ZY242" s="10"/>
      <c r="ZZ242" s="10"/>
      <c r="AAA242" s="10"/>
      <c r="AAB242" s="10"/>
      <c r="AAC242" s="10"/>
      <c r="AAD242" s="10"/>
      <c r="AAE242" s="10"/>
      <c r="AAF242" s="10"/>
      <c r="AAG242" s="10"/>
      <c r="AAH242" s="10"/>
      <c r="AAI242" s="10"/>
      <c r="AAJ242" s="10"/>
      <c r="AAK242" s="10"/>
      <c r="AAL242" s="10"/>
      <c r="AAM242" s="10"/>
      <c r="AAN242" s="10"/>
      <c r="AAO242" s="10"/>
      <c r="AAP242" s="10"/>
      <c r="AAQ242" s="10"/>
      <c r="AAR242" s="10"/>
      <c r="AAS242" s="10"/>
      <c r="AAT242" s="10"/>
      <c r="AAU242" s="10"/>
      <c r="AAV242" s="10"/>
      <c r="AAW242" s="10"/>
      <c r="AAX242" s="10"/>
      <c r="AAY242" s="10"/>
      <c r="AAZ242" s="10"/>
      <c r="ABA242" s="10"/>
      <c r="ABB242" s="10"/>
      <c r="ABC242" s="10"/>
      <c r="ABD242" s="10"/>
      <c r="ABE242" s="10"/>
      <c r="ABF242" s="10"/>
      <c r="ABG242" s="10"/>
      <c r="ABH242" s="10"/>
      <c r="ABI242" s="10"/>
      <c r="ABJ242" s="10"/>
      <c r="ABK242" s="10"/>
      <c r="ABL242" s="10"/>
      <c r="ABM242" s="10"/>
      <c r="ABN242" s="10"/>
      <c r="ABO242" s="10"/>
      <c r="ABP242" s="10"/>
      <c r="ABQ242" s="10"/>
      <c r="ABR242" s="10"/>
      <c r="ABS242" s="10"/>
      <c r="ABT242" s="10"/>
      <c r="ABU242" s="10"/>
      <c r="ABV242" s="10"/>
      <c r="ABW242" s="10"/>
      <c r="ABX242" s="10"/>
      <c r="ABY242" s="10"/>
      <c r="ABZ242" s="10"/>
      <c r="ACA242" s="10"/>
      <c r="ACB242" s="10"/>
      <c r="ACC242" s="10"/>
      <c r="ACD242" s="10"/>
      <c r="ACE242" s="10"/>
      <c r="ACF242" s="10"/>
      <c r="ACG242" s="10"/>
      <c r="ACH242" s="10"/>
      <c r="ACI242" s="10"/>
      <c r="ACJ242" s="10"/>
      <c r="ACK242" s="10"/>
      <c r="ACL242" s="10"/>
      <c r="ACM242" s="10"/>
      <c r="ACN242" s="10"/>
      <c r="ACO242" s="10"/>
      <c r="ACP242" s="10"/>
      <c r="ACQ242" s="10"/>
      <c r="ACR242" s="10"/>
      <c r="ACS242" s="10"/>
      <c r="ACT242" s="10"/>
      <c r="ACU242" s="10"/>
      <c r="ACV242" s="10"/>
      <c r="ACW242" s="10"/>
      <c r="ACX242" s="10"/>
      <c r="ACY242" s="10"/>
      <c r="ACZ242" s="10"/>
      <c r="ADA242" s="10"/>
      <c r="ADB242" s="10"/>
      <c r="ADC242" s="10"/>
      <c r="ADD242" s="10"/>
      <c r="ADE242" s="10"/>
      <c r="ADF242" s="10"/>
      <c r="ADG242" s="10"/>
      <c r="ADH242" s="10"/>
      <c r="ADI242" s="10"/>
      <c r="ADJ242" s="10"/>
      <c r="ADK242" s="10"/>
      <c r="ADL242" s="10"/>
      <c r="ADM242" s="10"/>
      <c r="ADN242" s="10"/>
      <c r="ADO242" s="10"/>
      <c r="ADP242" s="10"/>
      <c r="ADQ242" s="10"/>
      <c r="ADR242" s="10"/>
      <c r="ADS242" s="10"/>
      <c r="ADT242" s="10"/>
      <c r="ADU242" s="10"/>
      <c r="ADV242" s="10"/>
      <c r="ADW242" s="10"/>
      <c r="ADX242" s="10"/>
      <c r="ADY242" s="10"/>
      <c r="ADZ242" s="10"/>
      <c r="AEA242" s="10"/>
      <c r="AEB242" s="10"/>
      <c r="AEC242" s="10"/>
      <c r="AED242" s="10"/>
    </row>
    <row r="243" spans="1:810" s="88" customFormat="1" x14ac:dyDescent="0.3">
      <c r="A243" s="49"/>
      <c r="B243" s="51">
        <v>3</v>
      </c>
      <c r="C243" s="78" t="s">
        <v>583</v>
      </c>
      <c r="D243" s="87" t="s">
        <v>457</v>
      </c>
      <c r="E243" s="79" t="s">
        <v>584</v>
      </c>
      <c r="F243" s="79"/>
      <c r="G243" s="79">
        <v>11</v>
      </c>
      <c r="H243" s="80">
        <v>7000000</v>
      </c>
      <c r="I243" s="79">
        <v>1</v>
      </c>
      <c r="J243" s="79" t="s">
        <v>32</v>
      </c>
      <c r="K243" s="79" t="s">
        <v>106</v>
      </c>
      <c r="L243" s="105"/>
      <c r="M243" s="82">
        <v>1966</v>
      </c>
      <c r="N243" s="104">
        <v>1966</v>
      </c>
      <c r="O243" s="80">
        <v>85000</v>
      </c>
      <c r="P243" s="84">
        <v>0.3</v>
      </c>
      <c r="Q243" s="84"/>
      <c r="R243" s="126" t="s">
        <v>585</v>
      </c>
      <c r="S243" s="86" t="s">
        <v>586</v>
      </c>
      <c r="T243" s="45" t="s">
        <v>166</v>
      </c>
      <c r="U243" s="46" t="str">
        <f t="shared" si="3"/>
        <v>Gypsum</v>
      </c>
      <c r="V243" s="45"/>
      <c r="W243" s="45"/>
      <c r="X243" s="45"/>
      <c r="Y243" s="45"/>
      <c r="Z243" s="45"/>
      <c r="AA243" s="45"/>
      <c r="AB243" s="45"/>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c r="IW243" s="10"/>
      <c r="IX243" s="10"/>
      <c r="IY243" s="10"/>
      <c r="IZ243" s="10"/>
      <c r="JA243" s="10"/>
      <c r="JB243" s="10"/>
      <c r="JC243" s="10"/>
      <c r="JD243" s="10"/>
      <c r="JE243" s="10"/>
      <c r="JF243" s="10"/>
      <c r="JG243" s="10"/>
      <c r="JH243" s="10"/>
      <c r="JI243" s="10"/>
      <c r="JJ243" s="10"/>
      <c r="JK243" s="10"/>
      <c r="JL243" s="10"/>
      <c r="JM243" s="10"/>
      <c r="JN243" s="10"/>
      <c r="JO243" s="10"/>
      <c r="JP243" s="10"/>
      <c r="JQ243" s="10"/>
      <c r="JR243" s="10"/>
      <c r="JS243" s="10"/>
      <c r="JT243" s="10"/>
      <c r="JU243" s="10"/>
      <c r="JV243" s="10"/>
      <c r="JW243" s="10"/>
      <c r="JX243" s="10"/>
      <c r="JY243" s="10"/>
      <c r="JZ243" s="10"/>
      <c r="KA243" s="10"/>
      <c r="KB243" s="10"/>
      <c r="KC243" s="10"/>
      <c r="KD243" s="10"/>
      <c r="KE243" s="10"/>
      <c r="KF243" s="10"/>
      <c r="KG243" s="10"/>
      <c r="KH243" s="10"/>
      <c r="KI243" s="10"/>
      <c r="KJ243" s="10"/>
      <c r="KK243" s="10"/>
      <c r="KL243" s="10"/>
      <c r="KM243" s="10"/>
      <c r="KN243" s="10"/>
      <c r="KO243" s="10"/>
      <c r="KP243" s="10"/>
      <c r="KQ243" s="10"/>
      <c r="KR243" s="10"/>
      <c r="KS243" s="10"/>
      <c r="KT243" s="10"/>
      <c r="KU243" s="10"/>
      <c r="KV243" s="10"/>
      <c r="KW243" s="10"/>
      <c r="KX243" s="10"/>
      <c r="KY243" s="10"/>
      <c r="KZ243" s="10"/>
      <c r="LA243" s="10"/>
      <c r="LB243" s="10"/>
      <c r="LC243" s="10"/>
      <c r="LD243" s="10"/>
      <c r="LE243" s="10"/>
      <c r="LF243" s="10"/>
      <c r="LG243" s="10"/>
      <c r="LH243" s="10"/>
      <c r="LI243" s="10"/>
      <c r="LJ243" s="10"/>
      <c r="LK243" s="10"/>
      <c r="LL243" s="10"/>
      <c r="LM243" s="10"/>
      <c r="LN243" s="10"/>
      <c r="LO243" s="10"/>
      <c r="LP243" s="10"/>
      <c r="LQ243" s="10"/>
      <c r="LR243" s="10"/>
      <c r="LS243" s="10"/>
      <c r="LT243" s="10"/>
      <c r="LU243" s="10"/>
      <c r="LV243" s="10"/>
      <c r="LW243" s="10"/>
      <c r="LX243" s="10"/>
      <c r="LY243" s="10"/>
      <c r="LZ243" s="10"/>
      <c r="MA243" s="10"/>
      <c r="MB243" s="10"/>
      <c r="MC243" s="10"/>
      <c r="MD243" s="10"/>
      <c r="ME243" s="10"/>
      <c r="MF243" s="10"/>
      <c r="MG243" s="10"/>
      <c r="MH243" s="10"/>
      <c r="MI243" s="10"/>
      <c r="MJ243" s="10"/>
      <c r="MK243" s="10"/>
      <c r="ML243" s="10"/>
      <c r="MM243" s="10"/>
      <c r="MN243" s="10"/>
      <c r="MO243" s="10"/>
      <c r="MP243" s="10"/>
      <c r="MQ243" s="10"/>
      <c r="MR243" s="10"/>
      <c r="MS243" s="10"/>
      <c r="MT243" s="10"/>
      <c r="MU243" s="10"/>
      <c r="MV243" s="10"/>
      <c r="MW243" s="10"/>
      <c r="MX243" s="10"/>
      <c r="MY243" s="10"/>
      <c r="MZ243" s="10"/>
      <c r="NA243" s="10"/>
      <c r="NB243" s="10"/>
      <c r="NC243" s="10"/>
      <c r="ND243" s="10"/>
      <c r="NE243" s="10"/>
      <c r="NF243" s="10"/>
      <c r="NG243" s="10"/>
      <c r="NH243" s="10"/>
      <c r="NI243" s="10"/>
      <c r="NJ243" s="10"/>
      <c r="NK243" s="10"/>
      <c r="NL243" s="10"/>
      <c r="NM243" s="10"/>
      <c r="NN243" s="10"/>
      <c r="NO243" s="10"/>
      <c r="NP243" s="10"/>
      <c r="NQ243" s="10"/>
      <c r="NR243" s="10"/>
      <c r="NS243" s="10"/>
      <c r="NT243" s="10"/>
      <c r="NU243" s="10"/>
      <c r="NV243" s="10"/>
      <c r="NW243" s="10"/>
      <c r="NX243" s="10"/>
      <c r="NY243" s="10"/>
      <c r="NZ243" s="10"/>
      <c r="OA243" s="10"/>
      <c r="OB243" s="10"/>
      <c r="OC243" s="10"/>
      <c r="OD243" s="10"/>
      <c r="OE243" s="10"/>
      <c r="OF243" s="10"/>
      <c r="OG243" s="10"/>
      <c r="OH243" s="10"/>
      <c r="OI243" s="10"/>
      <c r="OJ243" s="10"/>
      <c r="OK243" s="10"/>
      <c r="OL243" s="10"/>
      <c r="OM243" s="10"/>
      <c r="ON243" s="10"/>
      <c r="OO243" s="10"/>
      <c r="OP243" s="10"/>
      <c r="OQ243" s="10"/>
      <c r="OR243" s="10"/>
      <c r="OS243" s="10"/>
      <c r="OT243" s="10"/>
      <c r="OU243" s="10"/>
      <c r="OV243" s="10"/>
      <c r="OW243" s="10"/>
      <c r="OX243" s="10"/>
      <c r="OY243" s="10"/>
      <c r="OZ243" s="10"/>
      <c r="PA243" s="10"/>
      <c r="PB243" s="10"/>
      <c r="PC243" s="10"/>
      <c r="PD243" s="10"/>
      <c r="PE243" s="10"/>
      <c r="PF243" s="10"/>
      <c r="PG243" s="10"/>
      <c r="PH243" s="10"/>
      <c r="PI243" s="10"/>
      <c r="PJ243" s="10"/>
      <c r="PK243" s="10"/>
      <c r="PL243" s="10"/>
      <c r="PM243" s="10"/>
      <c r="PN243" s="10"/>
      <c r="PO243" s="10"/>
      <c r="PP243" s="10"/>
      <c r="PQ243" s="10"/>
      <c r="PR243" s="10"/>
      <c r="PS243" s="10"/>
      <c r="PT243" s="10"/>
      <c r="PU243" s="10"/>
      <c r="PV243" s="10"/>
      <c r="PW243" s="10"/>
      <c r="PX243" s="10"/>
      <c r="PY243" s="10"/>
      <c r="PZ243" s="10"/>
      <c r="QA243" s="10"/>
      <c r="QB243" s="10"/>
      <c r="QC243" s="10"/>
      <c r="QD243" s="10"/>
      <c r="QE243" s="10"/>
      <c r="QF243" s="10"/>
      <c r="QG243" s="10"/>
      <c r="QH243" s="10"/>
      <c r="QI243" s="10"/>
      <c r="QJ243" s="10"/>
      <c r="QK243" s="10"/>
      <c r="QL243" s="10"/>
      <c r="QM243" s="10"/>
      <c r="QN243" s="10"/>
      <c r="QO243" s="10"/>
      <c r="QP243" s="10"/>
      <c r="QQ243" s="10"/>
      <c r="QR243" s="10"/>
      <c r="QS243" s="10"/>
      <c r="QT243" s="10"/>
      <c r="QU243" s="10"/>
      <c r="QV243" s="10"/>
      <c r="QW243" s="10"/>
      <c r="QX243" s="10"/>
      <c r="QY243" s="10"/>
      <c r="QZ243" s="10"/>
      <c r="RA243" s="10"/>
      <c r="RB243" s="10"/>
      <c r="RC243" s="10"/>
      <c r="RD243" s="10"/>
      <c r="RE243" s="10"/>
      <c r="RF243" s="10"/>
      <c r="RG243" s="10"/>
      <c r="RH243" s="10"/>
      <c r="RI243" s="10"/>
      <c r="RJ243" s="10"/>
      <c r="RK243" s="10"/>
      <c r="RL243" s="10"/>
      <c r="RM243" s="10"/>
      <c r="RN243" s="10"/>
      <c r="RO243" s="10"/>
      <c r="RP243" s="10"/>
      <c r="RQ243" s="10"/>
      <c r="RR243" s="10"/>
      <c r="RS243" s="10"/>
      <c r="RT243" s="10"/>
      <c r="RU243" s="10"/>
      <c r="RV243" s="10"/>
      <c r="RW243" s="10"/>
      <c r="RX243" s="10"/>
      <c r="RY243" s="10"/>
      <c r="RZ243" s="10"/>
      <c r="SA243" s="10"/>
      <c r="SB243" s="10"/>
      <c r="SC243" s="10"/>
      <c r="SD243" s="10"/>
      <c r="SE243" s="10"/>
      <c r="SF243" s="10"/>
      <c r="SG243" s="10"/>
      <c r="SH243" s="10"/>
      <c r="SI243" s="10"/>
      <c r="SJ243" s="10"/>
      <c r="SK243" s="10"/>
      <c r="SL243" s="10"/>
      <c r="SM243" s="10"/>
      <c r="SN243" s="10"/>
      <c r="SO243" s="10"/>
      <c r="SP243" s="10"/>
      <c r="SQ243" s="10"/>
      <c r="SR243" s="10"/>
      <c r="SS243" s="10"/>
      <c r="ST243" s="10"/>
      <c r="SU243" s="10"/>
      <c r="SV243" s="10"/>
      <c r="SW243" s="10"/>
      <c r="SX243" s="10"/>
      <c r="SY243" s="10"/>
      <c r="SZ243" s="10"/>
      <c r="TA243" s="10"/>
      <c r="TB243" s="10"/>
      <c r="TC243" s="10"/>
      <c r="TD243" s="10"/>
      <c r="TE243" s="10"/>
      <c r="TF243" s="10"/>
      <c r="TG243" s="10"/>
      <c r="TH243" s="10"/>
      <c r="TI243" s="10"/>
      <c r="TJ243" s="10"/>
      <c r="TK243" s="10"/>
      <c r="TL243" s="10"/>
      <c r="TM243" s="10"/>
      <c r="TN243" s="10"/>
      <c r="TO243" s="10"/>
      <c r="TP243" s="10"/>
      <c r="TQ243" s="10"/>
      <c r="TR243" s="10"/>
      <c r="TS243" s="10"/>
      <c r="TT243" s="10"/>
      <c r="TU243" s="10"/>
      <c r="TV243" s="10"/>
      <c r="TW243" s="10"/>
      <c r="TX243" s="10"/>
      <c r="TY243" s="10"/>
      <c r="TZ243" s="10"/>
      <c r="UA243" s="10"/>
      <c r="UB243" s="10"/>
      <c r="UC243" s="10"/>
      <c r="UD243" s="10"/>
      <c r="UE243" s="10"/>
      <c r="UF243" s="10"/>
      <c r="UG243" s="10"/>
      <c r="UH243" s="10"/>
      <c r="UI243" s="10"/>
      <c r="UJ243" s="10"/>
      <c r="UK243" s="10"/>
      <c r="UL243" s="10"/>
      <c r="UM243" s="10"/>
      <c r="UN243" s="10"/>
      <c r="UO243" s="10"/>
      <c r="UP243" s="10"/>
      <c r="UQ243" s="10"/>
      <c r="UR243" s="10"/>
      <c r="US243" s="10"/>
      <c r="UT243" s="10"/>
      <c r="UU243" s="10"/>
      <c r="UV243" s="10"/>
      <c r="UW243" s="10"/>
      <c r="UX243" s="10"/>
      <c r="UY243" s="10"/>
      <c r="UZ243" s="10"/>
      <c r="VA243" s="10"/>
      <c r="VB243" s="10"/>
      <c r="VC243" s="10"/>
      <c r="VD243" s="10"/>
      <c r="VE243" s="10"/>
      <c r="VF243" s="10"/>
      <c r="VG243" s="10"/>
      <c r="VH243" s="10"/>
      <c r="VI243" s="10"/>
      <c r="VJ243" s="10"/>
      <c r="VK243" s="10"/>
      <c r="VL243" s="10"/>
      <c r="VM243" s="10"/>
      <c r="VN243" s="10"/>
      <c r="VO243" s="10"/>
      <c r="VP243" s="10"/>
      <c r="VQ243" s="10"/>
      <c r="VR243" s="10"/>
      <c r="VS243" s="10"/>
      <c r="VT243" s="10"/>
      <c r="VU243" s="10"/>
      <c r="VV243" s="10"/>
      <c r="VW243" s="10"/>
      <c r="VX243" s="10"/>
      <c r="VY243" s="10"/>
      <c r="VZ243" s="10"/>
      <c r="WA243" s="10"/>
      <c r="WB243" s="10"/>
      <c r="WC243" s="10"/>
      <c r="WD243" s="10"/>
      <c r="WE243" s="10"/>
      <c r="WF243" s="10"/>
      <c r="WG243" s="10"/>
      <c r="WH243" s="10"/>
      <c r="WI243" s="10"/>
      <c r="WJ243" s="10"/>
      <c r="WK243" s="10"/>
      <c r="WL243" s="10"/>
      <c r="WM243" s="10"/>
      <c r="WN243" s="10"/>
      <c r="WO243" s="10"/>
      <c r="WP243" s="10"/>
      <c r="WQ243" s="10"/>
      <c r="WR243" s="10"/>
      <c r="WS243" s="10"/>
      <c r="WT243" s="10"/>
      <c r="WU243" s="10"/>
      <c r="WV243" s="10"/>
      <c r="WW243" s="10"/>
      <c r="WX243" s="10"/>
      <c r="WY243" s="10"/>
      <c r="WZ243" s="10"/>
      <c r="XA243" s="10"/>
      <c r="XB243" s="10"/>
      <c r="XC243" s="10"/>
      <c r="XD243" s="10"/>
      <c r="XE243" s="10"/>
      <c r="XF243" s="10"/>
      <c r="XG243" s="10"/>
      <c r="XH243" s="10"/>
      <c r="XI243" s="10"/>
      <c r="XJ243" s="10"/>
      <c r="XK243" s="10"/>
      <c r="XL243" s="10"/>
      <c r="XM243" s="10"/>
      <c r="XN243" s="10"/>
      <c r="XO243" s="10"/>
      <c r="XP243" s="10"/>
      <c r="XQ243" s="10"/>
      <c r="XR243" s="10"/>
      <c r="XS243" s="10"/>
      <c r="XT243" s="10"/>
      <c r="XU243" s="10"/>
      <c r="XV243" s="10"/>
      <c r="XW243" s="10"/>
      <c r="XX243" s="10"/>
      <c r="XY243" s="10"/>
      <c r="XZ243" s="10"/>
      <c r="YA243" s="10"/>
      <c r="YB243" s="10"/>
      <c r="YC243" s="10"/>
      <c r="YD243" s="10"/>
      <c r="YE243" s="10"/>
      <c r="YF243" s="10"/>
      <c r="YG243" s="10"/>
      <c r="YH243" s="10"/>
      <c r="YI243" s="10"/>
      <c r="YJ243" s="10"/>
      <c r="YK243" s="10"/>
      <c r="YL243" s="10"/>
      <c r="YM243" s="10"/>
      <c r="YN243" s="10"/>
      <c r="YO243" s="10"/>
      <c r="YP243" s="10"/>
      <c r="YQ243" s="10"/>
      <c r="YR243" s="10"/>
      <c r="YS243" s="10"/>
      <c r="YT243" s="10"/>
      <c r="YU243" s="10"/>
      <c r="YV243" s="10"/>
      <c r="YW243" s="10"/>
      <c r="YX243" s="10"/>
      <c r="YY243" s="10"/>
      <c r="YZ243" s="10"/>
      <c r="ZA243" s="10"/>
      <c r="ZB243" s="10"/>
      <c r="ZC243" s="10"/>
      <c r="ZD243" s="10"/>
      <c r="ZE243" s="10"/>
      <c r="ZF243" s="10"/>
      <c r="ZG243" s="10"/>
      <c r="ZH243" s="10"/>
      <c r="ZI243" s="10"/>
      <c r="ZJ243" s="10"/>
      <c r="ZK243" s="10"/>
      <c r="ZL243" s="10"/>
      <c r="ZM243" s="10"/>
      <c r="ZN243" s="10"/>
      <c r="ZO243" s="10"/>
      <c r="ZP243" s="10"/>
      <c r="ZQ243" s="10"/>
      <c r="ZR243" s="10"/>
      <c r="ZS243" s="10"/>
      <c r="ZT243" s="10"/>
      <c r="ZU243" s="10"/>
      <c r="ZV243" s="10"/>
      <c r="ZW243" s="10"/>
      <c r="ZX243" s="10"/>
      <c r="ZY243" s="10"/>
      <c r="ZZ243" s="10"/>
      <c r="AAA243" s="10"/>
      <c r="AAB243" s="10"/>
      <c r="AAC243" s="10"/>
      <c r="AAD243" s="10"/>
      <c r="AAE243" s="10"/>
      <c r="AAF243" s="10"/>
      <c r="AAG243" s="10"/>
      <c r="AAH243" s="10"/>
      <c r="AAI243" s="10"/>
      <c r="AAJ243" s="10"/>
      <c r="AAK243" s="10"/>
      <c r="AAL243" s="10"/>
      <c r="AAM243" s="10"/>
      <c r="AAN243" s="10"/>
      <c r="AAO243" s="10"/>
      <c r="AAP243" s="10"/>
      <c r="AAQ243" s="10"/>
      <c r="AAR243" s="10"/>
      <c r="AAS243" s="10"/>
      <c r="AAT243" s="10"/>
      <c r="AAU243" s="10"/>
      <c r="AAV243" s="10"/>
      <c r="AAW243" s="10"/>
      <c r="AAX243" s="10"/>
      <c r="AAY243" s="10"/>
      <c r="AAZ243" s="10"/>
      <c r="ABA243" s="10"/>
      <c r="ABB243" s="10"/>
      <c r="ABC243" s="10"/>
      <c r="ABD243" s="10"/>
      <c r="ABE243" s="10"/>
      <c r="ABF243" s="10"/>
      <c r="ABG243" s="10"/>
      <c r="ABH243" s="10"/>
      <c r="ABI243" s="10"/>
      <c r="ABJ243" s="10"/>
      <c r="ABK243" s="10"/>
      <c r="ABL243" s="10"/>
      <c r="ABM243" s="10"/>
      <c r="ABN243" s="10"/>
      <c r="ABO243" s="10"/>
      <c r="ABP243" s="10"/>
      <c r="ABQ243" s="10"/>
      <c r="ABR243" s="10"/>
      <c r="ABS243" s="10"/>
      <c r="ABT243" s="10"/>
      <c r="ABU243" s="10"/>
      <c r="ABV243" s="10"/>
      <c r="ABW243" s="10"/>
      <c r="ABX243" s="10"/>
      <c r="ABY243" s="10"/>
      <c r="ABZ243" s="10"/>
      <c r="ACA243" s="10"/>
      <c r="ACB243" s="10"/>
      <c r="ACC243" s="10"/>
      <c r="ACD243" s="10"/>
      <c r="ACE243" s="10"/>
      <c r="ACF243" s="10"/>
      <c r="ACG243" s="10"/>
      <c r="ACH243" s="10"/>
      <c r="ACI243" s="10"/>
      <c r="ACJ243" s="10"/>
      <c r="ACK243" s="10"/>
      <c r="ACL243" s="10"/>
      <c r="ACM243" s="10"/>
      <c r="ACN243" s="10"/>
      <c r="ACO243" s="10"/>
      <c r="ACP243" s="10"/>
      <c r="ACQ243" s="10"/>
      <c r="ACR243" s="10"/>
      <c r="ACS243" s="10"/>
      <c r="ACT243" s="10"/>
      <c r="ACU243" s="10"/>
      <c r="ACV243" s="10"/>
      <c r="ACW243" s="10"/>
      <c r="ACX243" s="10"/>
      <c r="ACY243" s="10"/>
      <c r="ACZ243" s="10"/>
      <c r="ADA243" s="10"/>
      <c r="ADB243" s="10"/>
      <c r="ADC243" s="10"/>
      <c r="ADD243" s="10"/>
      <c r="ADE243" s="10"/>
      <c r="ADF243" s="10"/>
      <c r="ADG243" s="10"/>
      <c r="ADH243" s="10"/>
      <c r="ADI243" s="10"/>
      <c r="ADJ243" s="10"/>
      <c r="ADK243" s="10"/>
      <c r="ADL243" s="10"/>
      <c r="ADM243" s="10"/>
      <c r="ADN243" s="10"/>
      <c r="ADO243" s="10"/>
      <c r="ADP243" s="10"/>
      <c r="ADQ243" s="10"/>
      <c r="ADR243" s="10"/>
      <c r="ADS243" s="10"/>
      <c r="ADT243" s="10"/>
      <c r="ADU243" s="10"/>
      <c r="ADV243" s="10"/>
      <c r="ADW243" s="10"/>
      <c r="ADX243" s="10"/>
      <c r="ADY243" s="10"/>
      <c r="ADZ243" s="10"/>
      <c r="AEA243" s="10"/>
      <c r="AEB243" s="10"/>
      <c r="AEC243" s="10"/>
      <c r="AED243" s="10"/>
    </row>
    <row r="244" spans="1:810" customFormat="1" x14ac:dyDescent="0.3">
      <c r="A244" s="49"/>
      <c r="B244" s="51">
        <v>3</v>
      </c>
      <c r="C244" s="78" t="s">
        <v>587</v>
      </c>
      <c r="D244" s="87" t="s">
        <v>84</v>
      </c>
      <c r="E244" s="79" t="s">
        <v>100</v>
      </c>
      <c r="F244" s="79"/>
      <c r="G244" s="79">
        <v>8</v>
      </c>
      <c r="H244" s="80"/>
      <c r="I244" s="79">
        <v>1</v>
      </c>
      <c r="J244" s="79" t="s">
        <v>42</v>
      </c>
      <c r="K244" s="79" t="s">
        <v>80</v>
      </c>
      <c r="L244" s="105">
        <v>38</v>
      </c>
      <c r="M244" s="82">
        <v>1966</v>
      </c>
      <c r="N244" s="104">
        <v>1966</v>
      </c>
      <c r="O244" s="80">
        <v>30000</v>
      </c>
      <c r="P244" s="84">
        <v>0.1</v>
      </c>
      <c r="Q244" s="84"/>
      <c r="R244" s="85" t="s">
        <v>302</v>
      </c>
      <c r="S244" s="86"/>
      <c r="T244" s="45" t="s">
        <v>166</v>
      </c>
      <c r="U244" s="46" t="str">
        <f t="shared" si="3"/>
        <v>Coal</v>
      </c>
      <c r="V244" s="45"/>
      <c r="W244" s="45"/>
      <c r="X244" s="45"/>
      <c r="Y244" s="45"/>
      <c r="Z244" s="45"/>
      <c r="AA244" s="45"/>
      <c r="AB244" s="45"/>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32"/>
      <c r="FH244" s="132"/>
      <c r="FI244" s="132"/>
      <c r="FJ244" s="132"/>
      <c r="FK244" s="132"/>
      <c r="FL244" s="132"/>
      <c r="FM244" s="132"/>
      <c r="FN244" s="132"/>
      <c r="FO244" s="132"/>
      <c r="FP244" s="132"/>
      <c r="FQ244" s="132"/>
      <c r="FR244" s="132"/>
      <c r="FS244" s="132"/>
      <c r="FT244" s="132"/>
      <c r="FU244" s="132"/>
      <c r="FV244" s="132"/>
      <c r="FW244" s="132"/>
      <c r="FX244" s="132"/>
      <c r="FY244" s="132"/>
      <c r="FZ244" s="132"/>
      <c r="GA244" s="132"/>
      <c r="GB244" s="132"/>
      <c r="GC244" s="132"/>
      <c r="GD244" s="132"/>
      <c r="GE244" s="132"/>
      <c r="GF244" s="132"/>
      <c r="GG244" s="132"/>
      <c r="GH244" s="132"/>
      <c r="GI244" s="132"/>
      <c r="GJ244" s="132"/>
      <c r="GK244" s="132"/>
      <c r="GL244" s="132"/>
      <c r="GM244" s="132"/>
      <c r="GN244" s="132"/>
      <c r="GO244" s="132"/>
      <c r="GP244" s="132"/>
      <c r="GQ244" s="132"/>
      <c r="GR244" s="132"/>
      <c r="GS244" s="132"/>
      <c r="GT244" s="132"/>
      <c r="GU244" s="132"/>
      <c r="GV244" s="132"/>
      <c r="GW244" s="132"/>
      <c r="GX244" s="132"/>
      <c r="GY244" s="132"/>
      <c r="GZ244" s="132"/>
      <c r="HA244" s="132"/>
      <c r="HB244" s="132"/>
      <c r="HC244" s="132"/>
      <c r="HD244" s="132"/>
      <c r="HE244" s="132"/>
      <c r="HF244" s="132"/>
      <c r="HG244" s="132"/>
      <c r="HH244" s="132"/>
      <c r="HI244" s="132"/>
      <c r="HJ244" s="132"/>
      <c r="HK244" s="132"/>
      <c r="HL244" s="132"/>
      <c r="HM244" s="132"/>
      <c r="HN244" s="132"/>
      <c r="HO244" s="132"/>
      <c r="HP244" s="132"/>
      <c r="HQ244" s="132"/>
      <c r="HR244" s="132"/>
      <c r="HS244" s="132"/>
      <c r="HT244" s="132"/>
      <c r="HU244" s="132"/>
      <c r="HV244" s="132"/>
      <c r="HW244" s="132"/>
      <c r="HX244" s="132"/>
      <c r="HY244" s="132"/>
      <c r="HZ244" s="132"/>
      <c r="IA244" s="132"/>
      <c r="IB244" s="132"/>
      <c r="IC244" s="132"/>
      <c r="ID244" s="132"/>
      <c r="IE244" s="132"/>
      <c r="IF244" s="132"/>
      <c r="IG244" s="132"/>
      <c r="IH244" s="132"/>
      <c r="II244" s="132"/>
      <c r="IJ244" s="132"/>
      <c r="IK244" s="132"/>
      <c r="IL244" s="132"/>
      <c r="IM244" s="132"/>
      <c r="IN244" s="132"/>
      <c r="IO244" s="132"/>
      <c r="IP244" s="132"/>
      <c r="IQ244" s="132"/>
      <c r="IR244" s="132"/>
      <c r="IS244" s="132"/>
      <c r="IT244" s="132"/>
      <c r="IU244" s="132"/>
      <c r="IV244" s="132"/>
      <c r="IW244" s="132"/>
      <c r="IX244" s="132"/>
      <c r="IY244" s="132"/>
      <c r="IZ244" s="132"/>
      <c r="JA244" s="132"/>
      <c r="JB244" s="132"/>
      <c r="JC244" s="132"/>
      <c r="JD244" s="132"/>
      <c r="JE244" s="132"/>
      <c r="JF244" s="132"/>
      <c r="JG244" s="132"/>
      <c r="JH244" s="132"/>
      <c r="JI244" s="132"/>
      <c r="JJ244" s="132"/>
      <c r="JK244" s="132"/>
      <c r="JL244" s="132"/>
      <c r="JM244" s="132"/>
      <c r="JN244" s="132"/>
      <c r="JO244" s="132"/>
      <c r="JP244" s="132"/>
      <c r="JQ244" s="132"/>
      <c r="JR244" s="132"/>
      <c r="JS244" s="132"/>
      <c r="JT244" s="132"/>
      <c r="JU244" s="132"/>
      <c r="JV244" s="132"/>
      <c r="JW244" s="132"/>
      <c r="JX244" s="132"/>
      <c r="JY244" s="132"/>
      <c r="JZ244" s="132"/>
      <c r="KA244" s="132"/>
      <c r="KB244" s="132"/>
      <c r="KC244" s="132"/>
      <c r="KD244" s="132"/>
      <c r="KE244" s="132"/>
      <c r="KF244" s="132"/>
      <c r="KG244" s="132"/>
      <c r="KH244" s="132"/>
      <c r="KI244" s="132"/>
      <c r="KJ244" s="132"/>
      <c r="KK244" s="132"/>
      <c r="KL244" s="132"/>
      <c r="KM244" s="132"/>
      <c r="KN244" s="132"/>
      <c r="KO244" s="132"/>
      <c r="KP244" s="132"/>
      <c r="KQ244" s="132"/>
      <c r="KR244" s="132"/>
      <c r="KS244" s="132"/>
      <c r="KT244" s="132"/>
      <c r="KU244" s="132"/>
      <c r="KV244" s="132"/>
      <c r="KW244" s="132"/>
      <c r="KX244" s="132"/>
      <c r="KY244" s="132"/>
      <c r="KZ244" s="132"/>
      <c r="LA244" s="132"/>
      <c r="LB244" s="132"/>
      <c r="LC244" s="132"/>
      <c r="LD244" s="132"/>
      <c r="LE244" s="132"/>
      <c r="LF244" s="132"/>
      <c r="LG244" s="132"/>
      <c r="LH244" s="132"/>
      <c r="LI244" s="132"/>
      <c r="LJ244" s="132"/>
      <c r="LK244" s="132"/>
      <c r="LL244" s="132"/>
      <c r="LM244" s="132"/>
      <c r="LN244" s="132"/>
      <c r="LO244" s="132"/>
      <c r="LP244" s="132"/>
      <c r="LQ244" s="132"/>
      <c r="LR244" s="132"/>
      <c r="LS244" s="132"/>
      <c r="LT244" s="132"/>
      <c r="LU244" s="132"/>
      <c r="LV244" s="132"/>
      <c r="LW244" s="132"/>
      <c r="LX244" s="132"/>
      <c r="LY244" s="132"/>
      <c r="LZ244" s="132"/>
      <c r="MA244" s="132"/>
      <c r="MB244" s="132"/>
      <c r="MC244" s="132"/>
      <c r="MD244" s="132"/>
      <c r="ME244" s="132"/>
      <c r="MF244" s="132"/>
      <c r="MG244" s="132"/>
      <c r="MH244" s="132"/>
      <c r="MI244" s="132"/>
      <c r="MJ244" s="132"/>
      <c r="MK244" s="132"/>
      <c r="ML244" s="132"/>
      <c r="MM244" s="132"/>
      <c r="MN244" s="132"/>
      <c r="MO244" s="132"/>
      <c r="MP244" s="132"/>
      <c r="MQ244" s="132"/>
      <c r="MR244" s="132"/>
      <c r="MS244" s="132"/>
      <c r="MT244" s="132"/>
      <c r="MU244" s="132"/>
      <c r="MV244" s="132"/>
      <c r="MW244" s="132"/>
      <c r="MX244" s="132"/>
      <c r="MY244" s="132"/>
      <c r="MZ244" s="132"/>
      <c r="NA244" s="132"/>
      <c r="NB244" s="132"/>
      <c r="NC244" s="132"/>
      <c r="ND244" s="132"/>
      <c r="NE244" s="132"/>
      <c r="NF244" s="132"/>
      <c r="NG244" s="132"/>
      <c r="NH244" s="132"/>
      <c r="NI244" s="132"/>
      <c r="NJ244" s="132"/>
      <c r="NK244" s="132"/>
      <c r="NL244" s="132"/>
      <c r="NM244" s="132"/>
      <c r="NN244" s="132"/>
      <c r="NO244" s="132"/>
      <c r="NP244" s="132"/>
      <c r="NQ244" s="132"/>
      <c r="NR244" s="132"/>
      <c r="NS244" s="132"/>
      <c r="NT244" s="132"/>
      <c r="NU244" s="132"/>
      <c r="NV244" s="132"/>
      <c r="NW244" s="132"/>
      <c r="NX244" s="132"/>
      <c r="NY244" s="132"/>
      <c r="NZ244" s="132"/>
      <c r="OA244" s="132"/>
      <c r="OB244" s="132"/>
      <c r="OC244" s="132"/>
      <c r="OD244" s="132"/>
      <c r="OE244" s="132"/>
      <c r="OF244" s="132"/>
      <c r="OG244" s="132"/>
      <c r="OH244" s="132"/>
      <c r="OI244" s="132"/>
      <c r="OJ244" s="132"/>
      <c r="OK244" s="132"/>
      <c r="OL244" s="132"/>
      <c r="OM244" s="132"/>
      <c r="ON244" s="132"/>
      <c r="OO244" s="132"/>
      <c r="OP244" s="132"/>
      <c r="OQ244" s="132"/>
      <c r="OR244" s="132"/>
      <c r="OS244" s="132"/>
      <c r="OT244" s="132"/>
      <c r="OU244" s="132"/>
      <c r="OV244" s="132"/>
      <c r="OW244" s="132"/>
      <c r="OX244" s="132"/>
      <c r="OY244" s="132"/>
      <c r="OZ244" s="132"/>
      <c r="PA244" s="132"/>
      <c r="PB244" s="132"/>
      <c r="PC244" s="132"/>
      <c r="PD244" s="132"/>
      <c r="PE244" s="132"/>
      <c r="PF244" s="132"/>
      <c r="PG244" s="132"/>
      <c r="PH244" s="132"/>
      <c r="PI244" s="132"/>
      <c r="PJ244" s="132"/>
      <c r="PK244" s="132"/>
      <c r="PL244" s="132"/>
      <c r="PM244" s="132"/>
      <c r="PN244" s="132"/>
      <c r="PO244" s="132"/>
      <c r="PP244" s="132"/>
      <c r="PQ244" s="132"/>
      <c r="PR244" s="132"/>
      <c r="PS244" s="132"/>
      <c r="PT244" s="132"/>
      <c r="PU244" s="132"/>
      <c r="PV244" s="132"/>
      <c r="PW244" s="132"/>
      <c r="PX244" s="132"/>
      <c r="PY244" s="132"/>
      <c r="PZ244" s="132"/>
      <c r="QA244" s="132"/>
      <c r="QB244" s="132"/>
      <c r="QC244" s="132"/>
      <c r="QD244" s="132"/>
      <c r="QE244" s="132"/>
      <c r="QF244" s="132"/>
      <c r="QG244" s="132"/>
      <c r="QH244" s="132"/>
      <c r="QI244" s="132"/>
      <c r="QJ244" s="132"/>
      <c r="QK244" s="132"/>
      <c r="QL244" s="132"/>
      <c r="QM244" s="132"/>
      <c r="QN244" s="132"/>
      <c r="QO244" s="132"/>
      <c r="QP244" s="132"/>
      <c r="QQ244" s="132"/>
      <c r="QR244" s="132"/>
      <c r="QS244" s="132"/>
      <c r="QT244" s="132"/>
      <c r="QU244" s="132"/>
      <c r="QV244" s="132"/>
      <c r="QW244" s="132"/>
      <c r="QX244" s="132"/>
      <c r="QY244" s="132"/>
      <c r="QZ244" s="132"/>
      <c r="RA244" s="132"/>
      <c r="RB244" s="132"/>
      <c r="RC244" s="132"/>
      <c r="RD244" s="132"/>
      <c r="RE244" s="132"/>
      <c r="RF244" s="132"/>
      <c r="RG244" s="132"/>
      <c r="RH244" s="132"/>
      <c r="RI244" s="132"/>
      <c r="RJ244" s="132"/>
      <c r="RK244" s="132"/>
      <c r="RL244" s="132"/>
      <c r="RM244" s="132"/>
      <c r="RN244" s="132"/>
      <c r="RO244" s="132"/>
      <c r="RP244" s="132"/>
      <c r="RQ244" s="132"/>
      <c r="RR244" s="132"/>
      <c r="RS244" s="132"/>
      <c r="RT244" s="132"/>
      <c r="RU244" s="132"/>
      <c r="RV244" s="132"/>
      <c r="RW244" s="132"/>
      <c r="RX244" s="132"/>
      <c r="RY244" s="132"/>
      <c r="RZ244" s="132"/>
      <c r="SA244" s="132"/>
      <c r="SB244" s="132"/>
      <c r="SC244" s="132"/>
      <c r="SD244" s="132"/>
      <c r="SE244" s="132"/>
      <c r="SF244" s="132"/>
      <c r="SG244" s="132"/>
      <c r="SH244" s="132"/>
      <c r="SI244" s="132"/>
      <c r="SJ244" s="132"/>
      <c r="SK244" s="132"/>
      <c r="SL244" s="132"/>
      <c r="SM244" s="132"/>
      <c r="SN244" s="132"/>
      <c r="SO244" s="132"/>
      <c r="SP244" s="132"/>
      <c r="SQ244" s="132"/>
      <c r="SR244" s="132"/>
      <c r="SS244" s="132"/>
      <c r="ST244" s="132"/>
      <c r="SU244" s="132"/>
      <c r="SV244" s="132"/>
      <c r="SW244" s="132"/>
      <c r="SX244" s="132"/>
      <c r="SY244" s="132"/>
      <c r="SZ244" s="132"/>
      <c r="TA244" s="132"/>
      <c r="TB244" s="132"/>
      <c r="TC244" s="132"/>
      <c r="TD244" s="132"/>
      <c r="TE244" s="132"/>
      <c r="TF244" s="132"/>
      <c r="TG244" s="132"/>
      <c r="TH244" s="132"/>
      <c r="TI244" s="132"/>
      <c r="TJ244" s="132"/>
      <c r="TK244" s="132"/>
      <c r="TL244" s="132"/>
      <c r="TM244" s="132"/>
      <c r="TN244" s="132"/>
      <c r="TO244" s="132"/>
      <c r="TP244" s="132"/>
      <c r="TQ244" s="132"/>
      <c r="TR244" s="132"/>
      <c r="TS244" s="132"/>
      <c r="TT244" s="132"/>
      <c r="TU244" s="132"/>
      <c r="TV244" s="132"/>
      <c r="TW244" s="132"/>
      <c r="TX244" s="132"/>
      <c r="TY244" s="132"/>
      <c r="TZ244" s="132"/>
      <c r="UA244" s="132"/>
      <c r="UB244" s="132"/>
      <c r="UC244" s="132"/>
      <c r="UD244" s="132"/>
      <c r="UE244" s="132"/>
      <c r="UF244" s="132"/>
      <c r="UG244" s="132"/>
      <c r="UH244" s="132"/>
      <c r="UI244" s="132"/>
      <c r="UJ244" s="132"/>
      <c r="UK244" s="132"/>
      <c r="UL244" s="132"/>
      <c r="UM244" s="132"/>
      <c r="UN244" s="132"/>
      <c r="UO244" s="132"/>
      <c r="UP244" s="132"/>
      <c r="UQ244" s="132"/>
      <c r="UR244" s="132"/>
      <c r="US244" s="132"/>
      <c r="UT244" s="132"/>
      <c r="UU244" s="132"/>
      <c r="UV244" s="132"/>
      <c r="UW244" s="132"/>
      <c r="UX244" s="132"/>
      <c r="UY244" s="132"/>
      <c r="UZ244" s="132"/>
      <c r="VA244" s="132"/>
      <c r="VB244" s="132"/>
      <c r="VC244" s="132"/>
      <c r="VD244" s="132"/>
      <c r="VE244" s="132"/>
      <c r="VF244" s="132"/>
      <c r="VG244" s="132"/>
      <c r="VH244" s="132"/>
      <c r="VI244" s="132"/>
      <c r="VJ244" s="132"/>
      <c r="VK244" s="132"/>
      <c r="VL244" s="132"/>
      <c r="VM244" s="132"/>
      <c r="VN244" s="132"/>
      <c r="VO244" s="132"/>
      <c r="VP244" s="132"/>
      <c r="VQ244" s="132"/>
      <c r="VR244" s="132"/>
      <c r="VS244" s="132"/>
      <c r="VT244" s="132"/>
      <c r="VU244" s="132"/>
      <c r="VV244" s="132"/>
      <c r="VW244" s="132"/>
      <c r="VX244" s="132"/>
      <c r="VY244" s="132"/>
      <c r="VZ244" s="132"/>
      <c r="WA244" s="132"/>
      <c r="WB244" s="132"/>
      <c r="WC244" s="132"/>
      <c r="WD244" s="132"/>
      <c r="WE244" s="132"/>
      <c r="WF244" s="132"/>
      <c r="WG244" s="132"/>
      <c r="WH244" s="132"/>
      <c r="WI244" s="132"/>
      <c r="WJ244" s="132"/>
      <c r="WK244" s="132"/>
      <c r="WL244" s="132"/>
      <c r="WM244" s="132"/>
      <c r="WN244" s="132"/>
      <c r="WO244" s="132"/>
      <c r="WP244" s="132"/>
      <c r="WQ244" s="132"/>
      <c r="WR244" s="132"/>
      <c r="WS244" s="132"/>
      <c r="WT244" s="132"/>
      <c r="WU244" s="132"/>
      <c r="WV244" s="132"/>
      <c r="WW244" s="132"/>
      <c r="WX244" s="132"/>
      <c r="WY244" s="132"/>
      <c r="WZ244" s="132"/>
      <c r="XA244" s="132"/>
      <c r="XB244" s="132"/>
      <c r="XC244" s="132"/>
      <c r="XD244" s="132"/>
      <c r="XE244" s="132"/>
      <c r="XF244" s="132"/>
      <c r="XG244" s="132"/>
      <c r="XH244" s="132"/>
      <c r="XI244" s="132"/>
      <c r="XJ244" s="132"/>
      <c r="XK244" s="132"/>
      <c r="XL244" s="132"/>
      <c r="XM244" s="132"/>
      <c r="XN244" s="132"/>
      <c r="XO244" s="132"/>
      <c r="XP244" s="132"/>
      <c r="XQ244" s="132"/>
      <c r="XR244" s="132"/>
      <c r="XS244" s="132"/>
      <c r="XT244" s="132"/>
      <c r="XU244" s="132"/>
      <c r="XV244" s="132"/>
      <c r="XW244" s="132"/>
      <c r="XX244" s="132"/>
      <c r="XY244" s="132"/>
      <c r="XZ244" s="132"/>
      <c r="YA244" s="132"/>
      <c r="YB244" s="132"/>
      <c r="YC244" s="132"/>
      <c r="YD244" s="132"/>
      <c r="YE244" s="132"/>
      <c r="YF244" s="132"/>
      <c r="YG244" s="132"/>
      <c r="YH244" s="132"/>
      <c r="YI244" s="132"/>
      <c r="YJ244" s="132"/>
      <c r="YK244" s="132"/>
      <c r="YL244" s="132"/>
      <c r="YM244" s="132"/>
      <c r="YN244" s="132"/>
      <c r="YO244" s="132"/>
      <c r="YP244" s="132"/>
      <c r="YQ244" s="132"/>
      <c r="YR244" s="132"/>
      <c r="YS244" s="132"/>
      <c r="YT244" s="132"/>
      <c r="YU244" s="132"/>
      <c r="YV244" s="132"/>
      <c r="YW244" s="132"/>
      <c r="YX244" s="132"/>
      <c r="YY244" s="132"/>
      <c r="YZ244" s="132"/>
      <c r="ZA244" s="132"/>
      <c r="ZB244" s="132"/>
      <c r="ZC244" s="132"/>
      <c r="ZD244" s="132"/>
      <c r="ZE244" s="132"/>
      <c r="ZF244" s="132"/>
      <c r="ZG244" s="132"/>
      <c r="ZH244" s="132"/>
      <c r="ZI244" s="132"/>
      <c r="ZJ244" s="132"/>
      <c r="ZK244" s="132"/>
      <c r="ZL244" s="132"/>
      <c r="ZM244" s="132"/>
      <c r="ZN244" s="132"/>
      <c r="ZO244" s="132"/>
      <c r="ZP244" s="132"/>
      <c r="ZQ244" s="132"/>
      <c r="ZR244" s="132"/>
      <c r="ZS244" s="132"/>
      <c r="ZT244" s="132"/>
      <c r="ZU244" s="132"/>
      <c r="ZV244" s="132"/>
      <c r="ZW244" s="132"/>
      <c r="ZX244" s="132"/>
      <c r="ZY244" s="132"/>
      <c r="ZZ244" s="132"/>
      <c r="AAA244" s="132"/>
      <c r="AAB244" s="132"/>
      <c r="AAC244" s="132"/>
      <c r="AAD244" s="132"/>
      <c r="AAE244" s="132"/>
      <c r="AAF244" s="132"/>
      <c r="AAG244" s="132"/>
      <c r="AAH244" s="132"/>
      <c r="AAI244" s="132"/>
      <c r="AAJ244" s="132"/>
      <c r="AAK244" s="132"/>
      <c r="AAL244" s="132"/>
      <c r="AAM244" s="132"/>
      <c r="AAN244" s="132"/>
      <c r="AAO244" s="132"/>
      <c r="AAP244" s="132"/>
      <c r="AAQ244" s="132"/>
      <c r="AAR244" s="132"/>
      <c r="AAS244" s="132"/>
      <c r="AAT244" s="132"/>
      <c r="AAU244" s="132"/>
      <c r="AAV244" s="132"/>
      <c r="AAW244" s="132"/>
      <c r="AAX244" s="132"/>
      <c r="AAY244" s="132"/>
      <c r="AAZ244" s="132"/>
      <c r="ABA244" s="132"/>
      <c r="ABB244" s="132"/>
      <c r="ABC244" s="132"/>
      <c r="ABD244" s="132"/>
      <c r="ABE244" s="132"/>
      <c r="ABF244" s="132"/>
      <c r="ABG244" s="132"/>
      <c r="ABH244" s="132"/>
      <c r="ABI244" s="132"/>
      <c r="ABJ244" s="132"/>
      <c r="ABK244" s="132"/>
      <c r="ABL244" s="132"/>
      <c r="ABM244" s="132"/>
      <c r="ABN244" s="132"/>
      <c r="ABO244" s="132"/>
      <c r="ABP244" s="132"/>
      <c r="ABQ244" s="132"/>
      <c r="ABR244" s="132"/>
      <c r="ABS244" s="132"/>
      <c r="ABT244" s="132"/>
      <c r="ABU244" s="132"/>
      <c r="ABV244" s="132"/>
      <c r="ABW244" s="132"/>
      <c r="ABX244" s="132"/>
      <c r="ABY244" s="132"/>
      <c r="ABZ244" s="132"/>
      <c r="ACA244" s="132"/>
      <c r="ACB244" s="132"/>
      <c r="ACC244" s="132"/>
      <c r="ACD244" s="132"/>
      <c r="ACE244" s="132"/>
      <c r="ACF244" s="132"/>
      <c r="ACG244" s="132"/>
      <c r="ACH244" s="132"/>
      <c r="ACI244" s="132"/>
      <c r="ACJ244" s="132"/>
      <c r="ACK244" s="132"/>
      <c r="ACL244" s="132"/>
      <c r="ACM244" s="132"/>
      <c r="ACN244" s="132"/>
      <c r="ACO244" s="132"/>
      <c r="ACP244" s="132"/>
      <c r="ACQ244" s="132"/>
      <c r="ACR244" s="132"/>
      <c r="ACS244" s="132"/>
      <c r="ACT244" s="132"/>
      <c r="ACU244" s="132"/>
      <c r="ACV244" s="132"/>
      <c r="ACW244" s="132"/>
      <c r="ACX244" s="132"/>
      <c r="ACY244" s="132"/>
      <c r="ACZ244" s="132"/>
      <c r="ADA244" s="132"/>
      <c r="ADB244" s="132"/>
      <c r="ADC244" s="132"/>
      <c r="ADD244" s="132"/>
      <c r="ADE244" s="132"/>
      <c r="ADF244" s="132"/>
      <c r="ADG244" s="132"/>
      <c r="ADH244" s="132"/>
      <c r="ADI244" s="132"/>
      <c r="ADJ244" s="132"/>
      <c r="ADK244" s="132"/>
      <c r="ADL244" s="132"/>
      <c r="ADM244" s="132"/>
      <c r="ADN244" s="132"/>
      <c r="ADO244" s="132"/>
      <c r="ADP244" s="132"/>
      <c r="ADQ244" s="132"/>
      <c r="ADR244" s="132"/>
      <c r="ADS244" s="132"/>
      <c r="ADT244" s="132"/>
      <c r="ADU244" s="132"/>
      <c r="ADV244" s="132"/>
      <c r="ADW244" s="132"/>
      <c r="ADX244" s="132"/>
      <c r="ADY244" s="132"/>
      <c r="ADZ244" s="132"/>
      <c r="AEA244" s="132"/>
      <c r="AEB244" s="132"/>
      <c r="AEC244" s="132"/>
      <c r="AED244" s="132"/>
    </row>
    <row r="245" spans="1:810" s="88" customFormat="1" x14ac:dyDescent="0.3">
      <c r="A245" s="49"/>
      <c r="B245" s="51">
        <v>3</v>
      </c>
      <c r="C245" s="78" t="s">
        <v>588</v>
      </c>
      <c r="D245" s="87" t="s">
        <v>84</v>
      </c>
      <c r="E245" s="79"/>
      <c r="F245" s="79"/>
      <c r="G245" s="79"/>
      <c r="H245" s="80"/>
      <c r="I245" s="79">
        <v>1</v>
      </c>
      <c r="J245" s="79" t="s">
        <v>32</v>
      </c>
      <c r="K245" s="79" t="s">
        <v>80</v>
      </c>
      <c r="L245" s="105">
        <v>216</v>
      </c>
      <c r="M245" s="82">
        <v>1966</v>
      </c>
      <c r="N245" s="104">
        <v>1966</v>
      </c>
      <c r="O245" s="80"/>
      <c r="P245" s="84"/>
      <c r="Q245" s="84"/>
      <c r="R245" s="85" t="s">
        <v>302</v>
      </c>
      <c r="S245" s="86"/>
      <c r="T245" s="45" t="s">
        <v>166</v>
      </c>
      <c r="U245" s="46" t="str">
        <f t="shared" si="3"/>
        <v>Coal</v>
      </c>
      <c r="V245" s="45"/>
      <c r="W245" s="45"/>
      <c r="X245" s="45"/>
      <c r="Y245" s="45"/>
      <c r="Z245" s="45"/>
      <c r="AA245" s="45"/>
      <c r="AB245" s="45"/>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c r="IY245" s="10"/>
      <c r="IZ245" s="10"/>
      <c r="JA245" s="10"/>
      <c r="JB245" s="10"/>
      <c r="JC245" s="10"/>
      <c r="JD245" s="10"/>
      <c r="JE245" s="10"/>
      <c r="JF245" s="10"/>
      <c r="JG245" s="10"/>
      <c r="JH245" s="10"/>
      <c r="JI245" s="10"/>
      <c r="JJ245" s="10"/>
      <c r="JK245" s="10"/>
      <c r="JL245" s="10"/>
      <c r="JM245" s="10"/>
      <c r="JN245" s="10"/>
      <c r="JO245" s="10"/>
      <c r="JP245" s="10"/>
      <c r="JQ245" s="10"/>
      <c r="JR245" s="10"/>
      <c r="JS245" s="10"/>
      <c r="JT245" s="10"/>
      <c r="JU245" s="10"/>
      <c r="JV245" s="10"/>
      <c r="JW245" s="10"/>
      <c r="JX245" s="10"/>
      <c r="JY245" s="10"/>
      <c r="JZ245" s="10"/>
      <c r="KA245" s="10"/>
      <c r="KB245" s="10"/>
      <c r="KC245" s="10"/>
      <c r="KD245" s="10"/>
      <c r="KE245" s="10"/>
      <c r="KF245" s="10"/>
      <c r="KG245" s="10"/>
      <c r="KH245" s="10"/>
      <c r="KI245" s="10"/>
      <c r="KJ245" s="10"/>
      <c r="KK245" s="10"/>
      <c r="KL245" s="10"/>
      <c r="KM245" s="10"/>
      <c r="KN245" s="10"/>
      <c r="KO245" s="10"/>
      <c r="KP245" s="10"/>
      <c r="KQ245" s="10"/>
      <c r="KR245" s="10"/>
      <c r="KS245" s="10"/>
      <c r="KT245" s="10"/>
      <c r="KU245" s="10"/>
      <c r="KV245" s="10"/>
      <c r="KW245" s="10"/>
      <c r="KX245" s="10"/>
      <c r="KY245" s="10"/>
      <c r="KZ245" s="10"/>
      <c r="LA245" s="10"/>
      <c r="LB245" s="10"/>
      <c r="LC245" s="10"/>
      <c r="LD245" s="10"/>
      <c r="LE245" s="10"/>
      <c r="LF245" s="10"/>
      <c r="LG245" s="10"/>
      <c r="LH245" s="10"/>
      <c r="LI245" s="10"/>
      <c r="LJ245" s="10"/>
      <c r="LK245" s="10"/>
      <c r="LL245" s="10"/>
      <c r="LM245" s="10"/>
      <c r="LN245" s="10"/>
      <c r="LO245" s="10"/>
      <c r="LP245" s="10"/>
      <c r="LQ245" s="10"/>
      <c r="LR245" s="10"/>
      <c r="LS245" s="10"/>
      <c r="LT245" s="10"/>
      <c r="LU245" s="10"/>
      <c r="LV245" s="10"/>
      <c r="LW245" s="10"/>
      <c r="LX245" s="10"/>
      <c r="LY245" s="10"/>
      <c r="LZ245" s="10"/>
      <c r="MA245" s="10"/>
      <c r="MB245" s="10"/>
      <c r="MC245" s="10"/>
      <c r="MD245" s="10"/>
      <c r="ME245" s="10"/>
      <c r="MF245" s="10"/>
      <c r="MG245" s="10"/>
      <c r="MH245" s="10"/>
      <c r="MI245" s="10"/>
      <c r="MJ245" s="10"/>
      <c r="MK245" s="10"/>
      <c r="ML245" s="10"/>
      <c r="MM245" s="10"/>
      <c r="MN245" s="10"/>
      <c r="MO245" s="10"/>
      <c r="MP245" s="10"/>
      <c r="MQ245" s="10"/>
      <c r="MR245" s="10"/>
      <c r="MS245" s="10"/>
      <c r="MT245" s="10"/>
      <c r="MU245" s="10"/>
      <c r="MV245" s="10"/>
      <c r="MW245" s="10"/>
      <c r="MX245" s="10"/>
      <c r="MY245" s="10"/>
      <c r="MZ245" s="10"/>
      <c r="NA245" s="10"/>
      <c r="NB245" s="10"/>
      <c r="NC245" s="10"/>
      <c r="ND245" s="10"/>
      <c r="NE245" s="10"/>
      <c r="NF245" s="10"/>
      <c r="NG245" s="10"/>
      <c r="NH245" s="10"/>
      <c r="NI245" s="10"/>
      <c r="NJ245" s="10"/>
      <c r="NK245" s="10"/>
      <c r="NL245" s="10"/>
      <c r="NM245" s="10"/>
      <c r="NN245" s="10"/>
      <c r="NO245" s="10"/>
      <c r="NP245" s="10"/>
      <c r="NQ245" s="10"/>
      <c r="NR245" s="10"/>
      <c r="NS245" s="10"/>
      <c r="NT245" s="10"/>
      <c r="NU245" s="10"/>
      <c r="NV245" s="10"/>
      <c r="NW245" s="10"/>
      <c r="NX245" s="10"/>
      <c r="NY245" s="10"/>
      <c r="NZ245" s="10"/>
      <c r="OA245" s="10"/>
      <c r="OB245" s="10"/>
      <c r="OC245" s="10"/>
      <c r="OD245" s="10"/>
      <c r="OE245" s="10"/>
      <c r="OF245" s="10"/>
      <c r="OG245" s="10"/>
      <c r="OH245" s="10"/>
      <c r="OI245" s="10"/>
      <c r="OJ245" s="10"/>
      <c r="OK245" s="10"/>
      <c r="OL245" s="10"/>
      <c r="OM245" s="10"/>
      <c r="ON245" s="10"/>
      <c r="OO245" s="10"/>
      <c r="OP245" s="10"/>
      <c r="OQ245" s="10"/>
      <c r="OR245" s="10"/>
      <c r="OS245" s="10"/>
      <c r="OT245" s="10"/>
      <c r="OU245" s="10"/>
      <c r="OV245" s="10"/>
      <c r="OW245" s="10"/>
      <c r="OX245" s="10"/>
      <c r="OY245" s="10"/>
      <c r="OZ245" s="10"/>
      <c r="PA245" s="10"/>
      <c r="PB245" s="10"/>
      <c r="PC245" s="10"/>
      <c r="PD245" s="10"/>
      <c r="PE245" s="10"/>
      <c r="PF245" s="10"/>
      <c r="PG245" s="10"/>
      <c r="PH245" s="10"/>
      <c r="PI245" s="10"/>
      <c r="PJ245" s="10"/>
      <c r="PK245" s="10"/>
      <c r="PL245" s="10"/>
      <c r="PM245" s="10"/>
      <c r="PN245" s="10"/>
      <c r="PO245" s="10"/>
      <c r="PP245" s="10"/>
      <c r="PQ245" s="10"/>
      <c r="PR245" s="10"/>
      <c r="PS245" s="10"/>
      <c r="PT245" s="10"/>
      <c r="PU245" s="10"/>
      <c r="PV245" s="10"/>
      <c r="PW245" s="10"/>
      <c r="PX245" s="10"/>
      <c r="PY245" s="10"/>
      <c r="PZ245" s="10"/>
      <c r="QA245" s="10"/>
      <c r="QB245" s="10"/>
      <c r="QC245" s="10"/>
      <c r="QD245" s="10"/>
      <c r="QE245" s="10"/>
      <c r="QF245" s="10"/>
      <c r="QG245" s="10"/>
      <c r="QH245" s="10"/>
      <c r="QI245" s="10"/>
      <c r="QJ245" s="10"/>
      <c r="QK245" s="10"/>
      <c r="QL245" s="10"/>
      <c r="QM245" s="10"/>
      <c r="QN245" s="10"/>
      <c r="QO245" s="10"/>
      <c r="QP245" s="10"/>
      <c r="QQ245" s="10"/>
      <c r="QR245" s="10"/>
      <c r="QS245" s="10"/>
      <c r="QT245" s="10"/>
      <c r="QU245" s="10"/>
      <c r="QV245" s="10"/>
      <c r="QW245" s="10"/>
      <c r="QX245" s="10"/>
      <c r="QY245" s="10"/>
      <c r="QZ245" s="10"/>
      <c r="RA245" s="10"/>
      <c r="RB245" s="10"/>
      <c r="RC245" s="10"/>
      <c r="RD245" s="10"/>
      <c r="RE245" s="10"/>
      <c r="RF245" s="10"/>
      <c r="RG245" s="10"/>
      <c r="RH245" s="10"/>
      <c r="RI245" s="10"/>
      <c r="RJ245" s="10"/>
      <c r="RK245" s="10"/>
      <c r="RL245" s="10"/>
      <c r="RM245" s="10"/>
      <c r="RN245" s="10"/>
      <c r="RO245" s="10"/>
      <c r="RP245" s="10"/>
      <c r="RQ245" s="10"/>
      <c r="RR245" s="10"/>
      <c r="RS245" s="10"/>
      <c r="RT245" s="10"/>
      <c r="RU245" s="10"/>
      <c r="RV245" s="10"/>
      <c r="RW245" s="10"/>
      <c r="RX245" s="10"/>
      <c r="RY245" s="10"/>
      <c r="RZ245" s="10"/>
      <c r="SA245" s="10"/>
      <c r="SB245" s="10"/>
      <c r="SC245" s="10"/>
      <c r="SD245" s="10"/>
      <c r="SE245" s="10"/>
      <c r="SF245" s="10"/>
      <c r="SG245" s="10"/>
      <c r="SH245" s="10"/>
      <c r="SI245" s="10"/>
      <c r="SJ245" s="10"/>
      <c r="SK245" s="10"/>
      <c r="SL245" s="10"/>
      <c r="SM245" s="10"/>
      <c r="SN245" s="10"/>
      <c r="SO245" s="10"/>
      <c r="SP245" s="10"/>
      <c r="SQ245" s="10"/>
      <c r="SR245" s="10"/>
      <c r="SS245" s="10"/>
      <c r="ST245" s="10"/>
      <c r="SU245" s="10"/>
      <c r="SV245" s="10"/>
      <c r="SW245" s="10"/>
      <c r="SX245" s="10"/>
      <c r="SY245" s="10"/>
      <c r="SZ245" s="10"/>
      <c r="TA245" s="10"/>
      <c r="TB245" s="10"/>
      <c r="TC245" s="10"/>
      <c r="TD245" s="10"/>
      <c r="TE245" s="10"/>
      <c r="TF245" s="10"/>
      <c r="TG245" s="10"/>
      <c r="TH245" s="10"/>
      <c r="TI245" s="10"/>
      <c r="TJ245" s="10"/>
      <c r="TK245" s="10"/>
      <c r="TL245" s="10"/>
      <c r="TM245" s="10"/>
      <c r="TN245" s="10"/>
      <c r="TO245" s="10"/>
      <c r="TP245" s="10"/>
      <c r="TQ245" s="10"/>
      <c r="TR245" s="10"/>
      <c r="TS245" s="10"/>
      <c r="TT245" s="10"/>
      <c r="TU245" s="10"/>
      <c r="TV245" s="10"/>
      <c r="TW245" s="10"/>
      <c r="TX245" s="10"/>
      <c r="TY245" s="10"/>
      <c r="TZ245" s="10"/>
      <c r="UA245" s="10"/>
      <c r="UB245" s="10"/>
      <c r="UC245" s="10"/>
      <c r="UD245" s="10"/>
      <c r="UE245" s="10"/>
      <c r="UF245" s="10"/>
      <c r="UG245" s="10"/>
      <c r="UH245" s="10"/>
      <c r="UI245" s="10"/>
      <c r="UJ245" s="10"/>
      <c r="UK245" s="10"/>
      <c r="UL245" s="10"/>
      <c r="UM245" s="10"/>
      <c r="UN245" s="10"/>
      <c r="UO245" s="10"/>
      <c r="UP245" s="10"/>
      <c r="UQ245" s="10"/>
      <c r="UR245" s="10"/>
      <c r="US245" s="10"/>
      <c r="UT245" s="10"/>
      <c r="UU245" s="10"/>
      <c r="UV245" s="10"/>
      <c r="UW245" s="10"/>
      <c r="UX245" s="10"/>
      <c r="UY245" s="10"/>
      <c r="UZ245" s="10"/>
      <c r="VA245" s="10"/>
      <c r="VB245" s="10"/>
      <c r="VC245" s="10"/>
      <c r="VD245" s="10"/>
      <c r="VE245" s="10"/>
      <c r="VF245" s="10"/>
      <c r="VG245" s="10"/>
      <c r="VH245" s="10"/>
      <c r="VI245" s="10"/>
      <c r="VJ245" s="10"/>
      <c r="VK245" s="10"/>
      <c r="VL245" s="10"/>
      <c r="VM245" s="10"/>
      <c r="VN245" s="10"/>
      <c r="VO245" s="10"/>
      <c r="VP245" s="10"/>
      <c r="VQ245" s="10"/>
      <c r="VR245" s="10"/>
      <c r="VS245" s="10"/>
      <c r="VT245" s="10"/>
      <c r="VU245" s="10"/>
      <c r="VV245" s="10"/>
      <c r="VW245" s="10"/>
      <c r="VX245" s="10"/>
      <c r="VY245" s="10"/>
      <c r="VZ245" s="10"/>
      <c r="WA245" s="10"/>
      <c r="WB245" s="10"/>
      <c r="WC245" s="10"/>
      <c r="WD245" s="10"/>
      <c r="WE245" s="10"/>
      <c r="WF245" s="10"/>
      <c r="WG245" s="10"/>
      <c r="WH245" s="10"/>
      <c r="WI245" s="10"/>
      <c r="WJ245" s="10"/>
      <c r="WK245" s="10"/>
      <c r="WL245" s="10"/>
      <c r="WM245" s="10"/>
      <c r="WN245" s="10"/>
      <c r="WO245" s="10"/>
      <c r="WP245" s="10"/>
      <c r="WQ245" s="10"/>
      <c r="WR245" s="10"/>
      <c r="WS245" s="10"/>
      <c r="WT245" s="10"/>
      <c r="WU245" s="10"/>
      <c r="WV245" s="10"/>
      <c r="WW245" s="10"/>
      <c r="WX245" s="10"/>
      <c r="WY245" s="10"/>
      <c r="WZ245" s="10"/>
      <c r="XA245" s="10"/>
      <c r="XB245" s="10"/>
      <c r="XC245" s="10"/>
      <c r="XD245" s="10"/>
      <c r="XE245" s="10"/>
      <c r="XF245" s="10"/>
      <c r="XG245" s="10"/>
      <c r="XH245" s="10"/>
      <c r="XI245" s="10"/>
      <c r="XJ245" s="10"/>
      <c r="XK245" s="10"/>
      <c r="XL245" s="10"/>
      <c r="XM245" s="10"/>
      <c r="XN245" s="10"/>
      <c r="XO245" s="10"/>
      <c r="XP245" s="10"/>
      <c r="XQ245" s="10"/>
      <c r="XR245" s="10"/>
      <c r="XS245" s="10"/>
      <c r="XT245" s="10"/>
      <c r="XU245" s="10"/>
      <c r="XV245" s="10"/>
      <c r="XW245" s="10"/>
      <c r="XX245" s="10"/>
      <c r="XY245" s="10"/>
      <c r="XZ245" s="10"/>
      <c r="YA245" s="10"/>
      <c r="YB245" s="10"/>
      <c r="YC245" s="10"/>
      <c r="YD245" s="10"/>
      <c r="YE245" s="10"/>
      <c r="YF245" s="10"/>
      <c r="YG245" s="10"/>
      <c r="YH245" s="10"/>
      <c r="YI245" s="10"/>
      <c r="YJ245" s="10"/>
      <c r="YK245" s="10"/>
      <c r="YL245" s="10"/>
      <c r="YM245" s="10"/>
      <c r="YN245" s="10"/>
      <c r="YO245" s="10"/>
      <c r="YP245" s="10"/>
      <c r="YQ245" s="10"/>
      <c r="YR245" s="10"/>
      <c r="YS245" s="10"/>
      <c r="YT245" s="10"/>
      <c r="YU245" s="10"/>
      <c r="YV245" s="10"/>
      <c r="YW245" s="10"/>
      <c r="YX245" s="10"/>
      <c r="YY245" s="10"/>
      <c r="YZ245" s="10"/>
      <c r="ZA245" s="10"/>
      <c r="ZB245" s="10"/>
      <c r="ZC245" s="10"/>
      <c r="ZD245" s="10"/>
      <c r="ZE245" s="10"/>
      <c r="ZF245" s="10"/>
      <c r="ZG245" s="10"/>
      <c r="ZH245" s="10"/>
      <c r="ZI245" s="10"/>
      <c r="ZJ245" s="10"/>
      <c r="ZK245" s="10"/>
      <c r="ZL245" s="10"/>
      <c r="ZM245" s="10"/>
      <c r="ZN245" s="10"/>
      <c r="ZO245" s="10"/>
      <c r="ZP245" s="10"/>
      <c r="ZQ245" s="10"/>
      <c r="ZR245" s="10"/>
      <c r="ZS245" s="10"/>
      <c r="ZT245" s="10"/>
      <c r="ZU245" s="10"/>
      <c r="ZV245" s="10"/>
      <c r="ZW245" s="10"/>
      <c r="ZX245" s="10"/>
      <c r="ZY245" s="10"/>
      <c r="ZZ245" s="10"/>
      <c r="AAA245" s="10"/>
      <c r="AAB245" s="10"/>
      <c r="AAC245" s="10"/>
      <c r="AAD245" s="10"/>
      <c r="AAE245" s="10"/>
      <c r="AAF245" s="10"/>
      <c r="AAG245" s="10"/>
      <c r="AAH245" s="10"/>
      <c r="AAI245" s="10"/>
      <c r="AAJ245" s="10"/>
      <c r="AAK245" s="10"/>
      <c r="AAL245" s="10"/>
      <c r="AAM245" s="10"/>
      <c r="AAN245" s="10"/>
      <c r="AAO245" s="10"/>
      <c r="AAP245" s="10"/>
      <c r="AAQ245" s="10"/>
      <c r="AAR245" s="10"/>
      <c r="AAS245" s="10"/>
      <c r="AAT245" s="10"/>
      <c r="AAU245" s="10"/>
      <c r="AAV245" s="10"/>
      <c r="AAW245" s="10"/>
      <c r="AAX245" s="10"/>
      <c r="AAY245" s="10"/>
      <c r="AAZ245" s="10"/>
      <c r="ABA245" s="10"/>
      <c r="ABB245" s="10"/>
      <c r="ABC245" s="10"/>
      <c r="ABD245" s="10"/>
      <c r="ABE245" s="10"/>
      <c r="ABF245" s="10"/>
      <c r="ABG245" s="10"/>
      <c r="ABH245" s="10"/>
      <c r="ABI245" s="10"/>
      <c r="ABJ245" s="10"/>
      <c r="ABK245" s="10"/>
      <c r="ABL245" s="10"/>
      <c r="ABM245" s="10"/>
      <c r="ABN245" s="10"/>
      <c r="ABO245" s="10"/>
      <c r="ABP245" s="10"/>
      <c r="ABQ245" s="10"/>
      <c r="ABR245" s="10"/>
      <c r="ABS245" s="10"/>
      <c r="ABT245" s="10"/>
      <c r="ABU245" s="10"/>
      <c r="ABV245" s="10"/>
      <c r="ABW245" s="10"/>
      <c r="ABX245" s="10"/>
      <c r="ABY245" s="10"/>
      <c r="ABZ245" s="10"/>
      <c r="ACA245" s="10"/>
      <c r="ACB245" s="10"/>
      <c r="ACC245" s="10"/>
      <c r="ACD245" s="10"/>
      <c r="ACE245" s="10"/>
      <c r="ACF245" s="10"/>
      <c r="ACG245" s="10"/>
      <c r="ACH245" s="10"/>
      <c r="ACI245" s="10"/>
      <c r="ACJ245" s="10"/>
      <c r="ACK245" s="10"/>
      <c r="ACL245" s="10"/>
      <c r="ACM245" s="10"/>
      <c r="ACN245" s="10"/>
      <c r="ACO245" s="10"/>
      <c r="ACP245" s="10"/>
      <c r="ACQ245" s="10"/>
      <c r="ACR245" s="10"/>
      <c r="ACS245" s="10"/>
      <c r="ACT245" s="10"/>
      <c r="ACU245" s="10"/>
      <c r="ACV245" s="10"/>
      <c r="ACW245" s="10"/>
      <c r="ACX245" s="10"/>
      <c r="ACY245" s="10"/>
      <c r="ACZ245" s="10"/>
      <c r="ADA245" s="10"/>
      <c r="ADB245" s="10"/>
      <c r="ADC245" s="10"/>
      <c r="ADD245" s="10"/>
      <c r="ADE245" s="10"/>
      <c r="ADF245" s="10"/>
      <c r="ADG245" s="10"/>
      <c r="ADH245" s="10"/>
      <c r="ADI245" s="10"/>
      <c r="ADJ245" s="10"/>
      <c r="ADK245" s="10"/>
      <c r="ADL245" s="10"/>
      <c r="ADM245" s="10"/>
      <c r="ADN245" s="10"/>
      <c r="ADO245" s="10"/>
      <c r="ADP245" s="10"/>
      <c r="ADQ245" s="10"/>
      <c r="ADR245" s="10"/>
      <c r="ADS245" s="10"/>
      <c r="ADT245" s="10"/>
      <c r="ADU245" s="10"/>
      <c r="ADV245" s="10"/>
      <c r="ADW245" s="10"/>
      <c r="ADX245" s="10"/>
      <c r="ADY245" s="10"/>
      <c r="ADZ245" s="10"/>
      <c r="AEA245" s="10"/>
      <c r="AEB245" s="10"/>
      <c r="AEC245" s="10"/>
      <c r="AED245" s="10"/>
    </row>
    <row r="246" spans="1:810" s="88" customFormat="1" x14ac:dyDescent="0.3">
      <c r="A246" s="49"/>
      <c r="B246" s="51">
        <v>3</v>
      </c>
      <c r="C246" s="78" t="s">
        <v>589</v>
      </c>
      <c r="D246" s="87" t="s">
        <v>84</v>
      </c>
      <c r="E246" s="79"/>
      <c r="F246" s="79"/>
      <c r="G246" s="79">
        <v>12</v>
      </c>
      <c r="H246" s="80"/>
      <c r="I246" s="79">
        <v>1</v>
      </c>
      <c r="J246" s="79" t="s">
        <v>32</v>
      </c>
      <c r="K246" s="79" t="s">
        <v>96</v>
      </c>
      <c r="L246" s="105">
        <v>125</v>
      </c>
      <c r="M246" s="82">
        <v>1965</v>
      </c>
      <c r="N246" s="83">
        <v>23830</v>
      </c>
      <c r="O246" s="80"/>
      <c r="P246" s="84">
        <v>0.7</v>
      </c>
      <c r="Q246" s="84"/>
      <c r="R246" s="85" t="s">
        <v>235</v>
      </c>
      <c r="S246" s="86"/>
      <c r="T246" s="45" t="s">
        <v>166</v>
      </c>
      <c r="U246" s="46" t="str">
        <f t="shared" si="3"/>
        <v>Coal</v>
      </c>
      <c r="V246" s="115"/>
      <c r="W246" s="115"/>
      <c r="X246" s="115"/>
      <c r="Y246" s="115"/>
      <c r="Z246" s="115"/>
      <c r="AA246" s="115"/>
      <c r="AB246" s="115"/>
      <c r="AC246" s="116"/>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117"/>
      <c r="BB246" s="117"/>
      <c r="BC246" s="117"/>
      <c r="BD246" s="117"/>
      <c r="BE246" s="117"/>
      <c r="BF246" s="117"/>
      <c r="BG246" s="117"/>
      <c r="BH246" s="117"/>
      <c r="BI246" s="117"/>
      <c r="BJ246" s="117"/>
      <c r="BK246" s="117"/>
      <c r="BL246" s="117"/>
      <c r="BM246" s="117"/>
      <c r="BN246" s="117"/>
      <c r="BO246" s="117"/>
      <c r="BP246" s="117"/>
      <c r="BQ246" s="117"/>
      <c r="BR246" s="117"/>
      <c r="BS246" s="117"/>
      <c r="BT246" s="117"/>
      <c r="BU246" s="117"/>
      <c r="BV246" s="117"/>
      <c r="BW246" s="117"/>
      <c r="BX246" s="117"/>
      <c r="BY246" s="117"/>
      <c r="BZ246" s="117"/>
      <c r="CA246" s="117"/>
      <c r="CB246" s="117"/>
      <c r="CC246" s="117"/>
      <c r="CD246" s="117"/>
      <c r="CE246" s="117"/>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7"/>
      <c r="DE246" s="117"/>
      <c r="DF246" s="117"/>
      <c r="DG246" s="117"/>
      <c r="DH246" s="117"/>
      <c r="DI246" s="117"/>
      <c r="DJ246" s="117"/>
      <c r="DK246" s="117"/>
      <c r="DL246" s="117"/>
      <c r="DM246" s="117"/>
      <c r="DN246" s="117"/>
      <c r="DO246" s="117"/>
      <c r="DP246" s="117"/>
      <c r="DQ246" s="117"/>
      <c r="DR246" s="117"/>
      <c r="DS246" s="117"/>
      <c r="DT246" s="117"/>
      <c r="DU246" s="117"/>
      <c r="DV246" s="117"/>
      <c r="DW246" s="117"/>
      <c r="DX246" s="117"/>
      <c r="DY246" s="117"/>
      <c r="DZ246" s="117"/>
      <c r="EA246" s="117"/>
      <c r="EB246" s="117"/>
      <c r="EC246" s="117"/>
      <c r="ED246" s="117"/>
      <c r="EE246" s="117"/>
      <c r="EF246" s="117"/>
      <c r="EG246" s="117"/>
      <c r="EH246" s="117"/>
      <c r="EI246" s="117"/>
      <c r="EJ246" s="117"/>
      <c r="EK246" s="117"/>
      <c r="EL246" s="117"/>
      <c r="EM246" s="117"/>
      <c r="EN246" s="117"/>
      <c r="EO246" s="117"/>
      <c r="EP246" s="117"/>
      <c r="EQ246" s="117"/>
      <c r="ER246" s="117"/>
      <c r="ES246" s="117"/>
      <c r="ET246" s="117"/>
      <c r="EU246" s="117"/>
      <c r="EV246" s="117"/>
      <c r="EW246" s="117"/>
      <c r="EX246" s="117"/>
      <c r="EY246" s="117"/>
      <c r="EZ246" s="117"/>
      <c r="FA246" s="117"/>
      <c r="FB246" s="117"/>
      <c r="FC246" s="117"/>
      <c r="FD246" s="117"/>
      <c r="FE246" s="117"/>
      <c r="FF246" s="117"/>
      <c r="FG246" s="117"/>
      <c r="FH246" s="117"/>
      <c r="FI246" s="117"/>
      <c r="FJ246" s="117"/>
      <c r="FK246" s="117"/>
      <c r="FL246" s="117"/>
      <c r="FM246" s="117"/>
      <c r="FN246" s="117"/>
      <c r="FO246" s="117"/>
      <c r="FP246" s="117"/>
      <c r="FQ246" s="117"/>
      <c r="FR246" s="117"/>
      <c r="FS246" s="117"/>
      <c r="FT246" s="117"/>
      <c r="FU246" s="117"/>
      <c r="FV246" s="117"/>
      <c r="FW246" s="117"/>
      <c r="FX246" s="117"/>
      <c r="FY246" s="117"/>
      <c r="FZ246" s="117"/>
      <c r="GA246" s="117"/>
      <c r="GB246" s="117"/>
      <c r="GC246" s="117"/>
      <c r="GD246" s="117"/>
      <c r="GE246" s="117"/>
      <c r="GF246" s="117"/>
      <c r="GG246" s="117"/>
      <c r="GH246" s="117"/>
      <c r="GI246" s="117"/>
      <c r="GJ246" s="117"/>
      <c r="GK246" s="117"/>
      <c r="GL246" s="117"/>
      <c r="GM246" s="117"/>
      <c r="GN246" s="117"/>
      <c r="GO246" s="117"/>
      <c r="GP246" s="117"/>
      <c r="GQ246" s="117"/>
      <c r="GR246" s="117"/>
      <c r="GS246" s="117"/>
      <c r="GT246" s="117"/>
      <c r="GU246" s="117"/>
      <c r="GV246" s="117"/>
      <c r="GW246" s="117"/>
      <c r="GX246" s="117"/>
      <c r="GY246" s="117"/>
      <c r="GZ246" s="117"/>
      <c r="HA246" s="117"/>
      <c r="HB246" s="117"/>
      <c r="HC246" s="117"/>
      <c r="HD246" s="117"/>
      <c r="HE246" s="117"/>
      <c r="HF246" s="117"/>
      <c r="HG246" s="117"/>
      <c r="HH246" s="117"/>
      <c r="HI246" s="117"/>
      <c r="HJ246" s="117"/>
      <c r="HK246" s="117"/>
      <c r="HL246" s="117"/>
      <c r="HM246" s="117"/>
      <c r="HN246" s="117"/>
      <c r="HO246" s="117"/>
      <c r="HP246" s="117"/>
      <c r="HQ246" s="117"/>
      <c r="HR246" s="117"/>
      <c r="HS246" s="117"/>
      <c r="HT246" s="117"/>
      <c r="HU246" s="117"/>
      <c r="HV246" s="117"/>
      <c r="HW246" s="117"/>
      <c r="HX246" s="117"/>
      <c r="HY246" s="117"/>
      <c r="HZ246" s="117"/>
      <c r="IA246" s="117"/>
      <c r="IB246" s="117"/>
      <c r="IC246" s="117"/>
      <c r="ID246" s="117"/>
      <c r="IE246" s="117"/>
      <c r="IF246" s="117"/>
      <c r="IG246" s="117"/>
      <c r="IH246" s="117"/>
      <c r="II246" s="117"/>
      <c r="IJ246" s="117"/>
      <c r="IK246" s="117"/>
      <c r="IL246" s="117"/>
      <c r="IM246" s="117"/>
      <c r="IN246" s="117"/>
      <c r="IO246" s="117"/>
      <c r="IP246" s="117"/>
      <c r="IQ246" s="117"/>
      <c r="IR246" s="117"/>
      <c r="IS246" s="117"/>
      <c r="IT246" s="117"/>
      <c r="IU246" s="117"/>
      <c r="IV246" s="117"/>
      <c r="IW246" s="117"/>
      <c r="IX246" s="117"/>
      <c r="IY246" s="117"/>
      <c r="IZ246" s="117"/>
      <c r="JA246" s="117"/>
      <c r="JB246" s="117"/>
      <c r="JC246" s="117"/>
      <c r="JD246" s="117"/>
      <c r="JE246" s="117"/>
      <c r="JF246" s="117"/>
      <c r="JG246" s="117"/>
      <c r="JH246" s="117"/>
      <c r="JI246" s="117"/>
      <c r="JJ246" s="117"/>
      <c r="JK246" s="117"/>
      <c r="JL246" s="117"/>
      <c r="JM246" s="117"/>
      <c r="JN246" s="117"/>
      <c r="JO246" s="117"/>
      <c r="JP246" s="117"/>
      <c r="JQ246" s="117"/>
      <c r="JR246" s="117"/>
      <c r="JS246" s="117"/>
      <c r="JT246" s="117"/>
      <c r="JU246" s="117"/>
      <c r="JV246" s="117"/>
      <c r="JW246" s="117"/>
      <c r="JX246" s="117"/>
      <c r="JY246" s="117"/>
      <c r="JZ246" s="117"/>
      <c r="KA246" s="117"/>
      <c r="KB246" s="117"/>
      <c r="KC246" s="117"/>
      <c r="KD246" s="117"/>
      <c r="KE246" s="117"/>
      <c r="KF246" s="117"/>
      <c r="KG246" s="117"/>
      <c r="KH246" s="117"/>
      <c r="KI246" s="117"/>
      <c r="KJ246" s="117"/>
      <c r="KK246" s="117"/>
      <c r="KL246" s="117"/>
      <c r="KM246" s="117"/>
      <c r="KN246" s="117"/>
      <c r="KO246" s="117"/>
      <c r="KP246" s="117"/>
      <c r="KQ246" s="117"/>
      <c r="KR246" s="117"/>
      <c r="KS246" s="117"/>
      <c r="KT246" s="117"/>
      <c r="KU246" s="117"/>
      <c r="KV246" s="117"/>
      <c r="KW246" s="117"/>
      <c r="KX246" s="117"/>
      <c r="KY246" s="117"/>
      <c r="KZ246" s="117"/>
      <c r="LA246" s="117"/>
      <c r="LB246" s="117"/>
      <c r="LC246" s="117"/>
      <c r="LD246" s="117"/>
      <c r="LE246" s="117"/>
      <c r="LF246" s="117"/>
      <c r="LG246" s="117"/>
      <c r="LH246" s="117"/>
      <c r="LI246" s="117"/>
      <c r="LJ246" s="117"/>
      <c r="LK246" s="117"/>
      <c r="LL246" s="117"/>
      <c r="LM246" s="117"/>
      <c r="LN246" s="117"/>
      <c r="LO246" s="117"/>
      <c r="LP246" s="117"/>
      <c r="LQ246" s="117"/>
      <c r="LR246" s="117"/>
      <c r="LS246" s="117"/>
      <c r="LT246" s="117"/>
      <c r="LU246" s="117"/>
      <c r="LV246" s="117"/>
      <c r="LW246" s="117"/>
      <c r="LX246" s="117"/>
      <c r="LY246" s="117"/>
      <c r="LZ246" s="117"/>
      <c r="MA246" s="117"/>
      <c r="MB246" s="117"/>
      <c r="MC246" s="117"/>
      <c r="MD246" s="117"/>
      <c r="ME246" s="117"/>
      <c r="MF246" s="117"/>
      <c r="MG246" s="117"/>
      <c r="MH246" s="117"/>
      <c r="MI246" s="117"/>
      <c r="MJ246" s="117"/>
      <c r="MK246" s="117"/>
      <c r="ML246" s="117"/>
      <c r="MM246" s="117"/>
      <c r="MN246" s="117"/>
      <c r="MO246" s="117"/>
      <c r="MP246" s="117"/>
      <c r="MQ246" s="117"/>
      <c r="MR246" s="117"/>
      <c r="MS246" s="117"/>
      <c r="MT246" s="117"/>
      <c r="MU246" s="117"/>
      <c r="MV246" s="117"/>
      <c r="MW246" s="117"/>
      <c r="MX246" s="117"/>
      <c r="MY246" s="117"/>
      <c r="MZ246" s="117"/>
      <c r="NA246" s="117"/>
      <c r="NB246" s="117"/>
      <c r="NC246" s="117"/>
      <c r="ND246" s="117"/>
      <c r="NE246" s="117"/>
      <c r="NF246" s="117"/>
      <c r="NG246" s="117"/>
      <c r="NH246" s="117"/>
      <c r="NI246" s="117"/>
      <c r="NJ246" s="117"/>
      <c r="NK246" s="117"/>
      <c r="NL246" s="117"/>
      <c r="NM246" s="117"/>
      <c r="NN246" s="117"/>
      <c r="NO246" s="117"/>
      <c r="NP246" s="117"/>
      <c r="NQ246" s="117"/>
      <c r="NR246" s="117"/>
      <c r="NS246" s="117"/>
      <c r="NT246" s="117"/>
      <c r="NU246" s="117"/>
      <c r="NV246" s="117"/>
      <c r="NW246" s="117"/>
      <c r="NX246" s="117"/>
      <c r="NY246" s="117"/>
      <c r="NZ246" s="117"/>
      <c r="OA246" s="117"/>
      <c r="OB246" s="117"/>
      <c r="OC246" s="117"/>
      <c r="OD246" s="117"/>
      <c r="OE246" s="117"/>
      <c r="OF246" s="117"/>
      <c r="OG246" s="117"/>
      <c r="OH246" s="117"/>
      <c r="OI246" s="117"/>
      <c r="OJ246" s="117"/>
      <c r="OK246" s="117"/>
      <c r="OL246" s="117"/>
      <c r="OM246" s="117"/>
      <c r="ON246" s="117"/>
      <c r="OO246" s="117"/>
      <c r="OP246" s="117"/>
      <c r="OQ246" s="117"/>
      <c r="OR246" s="117"/>
      <c r="OS246" s="117"/>
      <c r="OT246" s="117"/>
      <c r="OU246" s="117"/>
      <c r="OV246" s="117"/>
      <c r="OW246" s="117"/>
      <c r="OX246" s="117"/>
      <c r="OY246" s="117"/>
      <c r="OZ246" s="117"/>
      <c r="PA246" s="117"/>
      <c r="PB246" s="117"/>
      <c r="PC246" s="117"/>
      <c r="PD246" s="117"/>
      <c r="PE246" s="117"/>
      <c r="PF246" s="117"/>
      <c r="PG246" s="117"/>
      <c r="PH246" s="117"/>
      <c r="PI246" s="117"/>
      <c r="PJ246" s="117"/>
      <c r="PK246" s="117"/>
      <c r="PL246" s="117"/>
      <c r="PM246" s="117"/>
      <c r="PN246" s="117"/>
      <c r="PO246" s="117"/>
      <c r="PP246" s="117"/>
      <c r="PQ246" s="117"/>
      <c r="PR246" s="117"/>
      <c r="PS246" s="117"/>
      <c r="PT246" s="117"/>
      <c r="PU246" s="117"/>
      <c r="PV246" s="117"/>
      <c r="PW246" s="117"/>
      <c r="PX246" s="117"/>
      <c r="PY246" s="117"/>
      <c r="PZ246" s="117"/>
      <c r="QA246" s="117"/>
      <c r="QB246" s="117"/>
      <c r="QC246" s="117"/>
      <c r="QD246" s="117"/>
      <c r="QE246" s="117"/>
      <c r="QF246" s="117"/>
      <c r="QG246" s="117"/>
      <c r="QH246" s="117"/>
      <c r="QI246" s="117"/>
      <c r="QJ246" s="117"/>
      <c r="QK246" s="117"/>
      <c r="QL246" s="117"/>
      <c r="QM246" s="117"/>
      <c r="QN246" s="117"/>
      <c r="QO246" s="117"/>
      <c r="QP246" s="117"/>
      <c r="QQ246" s="117"/>
      <c r="QR246" s="117"/>
      <c r="QS246" s="117"/>
      <c r="QT246" s="117"/>
      <c r="QU246" s="117"/>
      <c r="QV246" s="117"/>
      <c r="QW246" s="117"/>
      <c r="QX246" s="117"/>
      <c r="QY246" s="117"/>
      <c r="QZ246" s="117"/>
      <c r="RA246" s="117"/>
      <c r="RB246" s="117"/>
      <c r="RC246" s="117"/>
      <c r="RD246" s="117"/>
      <c r="RE246" s="117"/>
      <c r="RF246" s="117"/>
      <c r="RG246" s="117"/>
      <c r="RH246" s="117"/>
      <c r="RI246" s="117"/>
      <c r="RJ246" s="117"/>
      <c r="RK246" s="117"/>
      <c r="RL246" s="117"/>
      <c r="RM246" s="117"/>
      <c r="RN246" s="117"/>
      <c r="RO246" s="117"/>
      <c r="RP246" s="117"/>
      <c r="RQ246" s="117"/>
      <c r="RR246" s="117"/>
      <c r="RS246" s="117"/>
      <c r="RT246" s="117"/>
      <c r="RU246" s="117"/>
      <c r="RV246" s="117"/>
      <c r="RW246" s="117"/>
      <c r="RX246" s="117"/>
      <c r="RY246" s="117"/>
      <c r="RZ246" s="117"/>
      <c r="SA246" s="117"/>
      <c r="SB246" s="117"/>
      <c r="SC246" s="117"/>
      <c r="SD246" s="117"/>
      <c r="SE246" s="117"/>
      <c r="SF246" s="117"/>
      <c r="SG246" s="117"/>
      <c r="SH246" s="117"/>
      <c r="SI246" s="117"/>
      <c r="SJ246" s="117"/>
      <c r="SK246" s="117"/>
      <c r="SL246" s="117"/>
      <c r="SM246" s="117"/>
      <c r="SN246" s="117"/>
      <c r="SO246" s="117"/>
      <c r="SP246" s="117"/>
      <c r="SQ246" s="117"/>
      <c r="SR246" s="117"/>
      <c r="SS246" s="117"/>
      <c r="ST246" s="117"/>
      <c r="SU246" s="117"/>
      <c r="SV246" s="117"/>
      <c r="SW246" s="117"/>
      <c r="SX246" s="117"/>
      <c r="SY246" s="117"/>
      <c r="SZ246" s="117"/>
      <c r="TA246" s="117"/>
      <c r="TB246" s="117"/>
      <c r="TC246" s="117"/>
      <c r="TD246" s="117"/>
      <c r="TE246" s="117"/>
      <c r="TF246" s="117"/>
      <c r="TG246" s="117"/>
      <c r="TH246" s="117"/>
      <c r="TI246" s="117"/>
      <c r="TJ246" s="117"/>
      <c r="TK246" s="117"/>
      <c r="TL246" s="117"/>
      <c r="TM246" s="117"/>
      <c r="TN246" s="117"/>
      <c r="TO246" s="117"/>
      <c r="TP246" s="117"/>
      <c r="TQ246" s="117"/>
      <c r="TR246" s="117"/>
      <c r="TS246" s="117"/>
      <c r="TT246" s="117"/>
      <c r="TU246" s="117"/>
      <c r="TV246" s="117"/>
      <c r="TW246" s="117"/>
      <c r="TX246" s="117"/>
      <c r="TY246" s="117"/>
      <c r="TZ246" s="117"/>
      <c r="UA246" s="117"/>
      <c r="UB246" s="117"/>
      <c r="UC246" s="117"/>
      <c r="UD246" s="117"/>
      <c r="UE246" s="117"/>
      <c r="UF246" s="117"/>
      <c r="UG246" s="117"/>
      <c r="UH246" s="117"/>
      <c r="UI246" s="117"/>
      <c r="UJ246" s="117"/>
      <c r="UK246" s="117"/>
      <c r="UL246" s="117"/>
      <c r="UM246" s="117"/>
      <c r="UN246" s="117"/>
      <c r="UO246" s="117"/>
      <c r="UP246" s="117"/>
      <c r="UQ246" s="117"/>
      <c r="UR246" s="117"/>
      <c r="US246" s="117"/>
      <c r="UT246" s="117"/>
      <c r="UU246" s="117"/>
      <c r="UV246" s="117"/>
      <c r="UW246" s="117"/>
      <c r="UX246" s="117"/>
      <c r="UY246" s="117"/>
      <c r="UZ246" s="117"/>
      <c r="VA246" s="117"/>
      <c r="VB246" s="117"/>
      <c r="VC246" s="117"/>
      <c r="VD246" s="117"/>
      <c r="VE246" s="117"/>
      <c r="VF246" s="117"/>
      <c r="VG246" s="117"/>
      <c r="VH246" s="117"/>
      <c r="VI246" s="117"/>
      <c r="VJ246" s="117"/>
      <c r="VK246" s="117"/>
      <c r="VL246" s="117"/>
      <c r="VM246" s="117"/>
      <c r="VN246" s="117"/>
      <c r="VO246" s="117"/>
      <c r="VP246" s="117"/>
      <c r="VQ246" s="117"/>
      <c r="VR246" s="117"/>
      <c r="VS246" s="117"/>
      <c r="VT246" s="117"/>
      <c r="VU246" s="117"/>
      <c r="VV246" s="117"/>
      <c r="VW246" s="117"/>
      <c r="VX246" s="117"/>
      <c r="VY246" s="117"/>
      <c r="VZ246" s="117"/>
      <c r="WA246" s="117"/>
      <c r="WB246" s="117"/>
      <c r="WC246" s="117"/>
      <c r="WD246" s="117"/>
      <c r="WE246" s="117"/>
      <c r="WF246" s="117"/>
      <c r="WG246" s="117"/>
      <c r="WH246" s="117"/>
      <c r="WI246" s="117"/>
      <c r="WJ246" s="117"/>
      <c r="WK246" s="117"/>
      <c r="WL246" s="117"/>
      <c r="WM246" s="117"/>
      <c r="WN246" s="117"/>
      <c r="WO246" s="117"/>
      <c r="WP246" s="117"/>
      <c r="WQ246" s="117"/>
      <c r="WR246" s="117"/>
      <c r="WS246" s="117"/>
      <c r="WT246" s="117"/>
      <c r="WU246" s="117"/>
      <c r="WV246" s="117"/>
      <c r="WW246" s="117"/>
      <c r="WX246" s="117"/>
      <c r="WY246" s="117"/>
      <c r="WZ246" s="117"/>
      <c r="XA246" s="117"/>
      <c r="XB246" s="117"/>
      <c r="XC246" s="117"/>
      <c r="XD246" s="117"/>
      <c r="XE246" s="117"/>
      <c r="XF246" s="117"/>
      <c r="XG246" s="117"/>
      <c r="XH246" s="117"/>
      <c r="XI246" s="117"/>
      <c r="XJ246" s="117"/>
      <c r="XK246" s="117"/>
      <c r="XL246" s="117"/>
      <c r="XM246" s="117"/>
      <c r="XN246" s="117"/>
      <c r="XO246" s="117"/>
      <c r="XP246" s="117"/>
      <c r="XQ246" s="117"/>
      <c r="XR246" s="117"/>
      <c r="XS246" s="117"/>
      <c r="XT246" s="117"/>
      <c r="XU246" s="117"/>
      <c r="XV246" s="117"/>
      <c r="XW246" s="117"/>
      <c r="XX246" s="117"/>
      <c r="XY246" s="117"/>
      <c r="XZ246" s="117"/>
      <c r="YA246" s="117"/>
      <c r="YB246" s="117"/>
      <c r="YC246" s="117"/>
      <c r="YD246" s="117"/>
      <c r="YE246" s="117"/>
      <c r="YF246" s="117"/>
      <c r="YG246" s="117"/>
      <c r="YH246" s="117"/>
      <c r="YI246" s="117"/>
      <c r="YJ246" s="117"/>
      <c r="YK246" s="117"/>
      <c r="YL246" s="117"/>
      <c r="YM246" s="117"/>
      <c r="YN246" s="117"/>
      <c r="YO246" s="117"/>
      <c r="YP246" s="117"/>
      <c r="YQ246" s="117"/>
      <c r="YR246" s="117"/>
      <c r="YS246" s="117"/>
      <c r="YT246" s="117"/>
      <c r="YU246" s="117"/>
      <c r="YV246" s="117"/>
      <c r="YW246" s="117"/>
      <c r="YX246" s="117"/>
      <c r="YY246" s="117"/>
      <c r="YZ246" s="117"/>
      <c r="ZA246" s="117"/>
      <c r="ZB246" s="117"/>
      <c r="ZC246" s="117"/>
      <c r="ZD246" s="117"/>
      <c r="ZE246" s="117"/>
      <c r="ZF246" s="117"/>
      <c r="ZG246" s="117"/>
      <c r="ZH246" s="117"/>
      <c r="ZI246" s="117"/>
      <c r="ZJ246" s="117"/>
      <c r="ZK246" s="117"/>
      <c r="ZL246" s="117"/>
      <c r="ZM246" s="117"/>
      <c r="ZN246" s="117"/>
      <c r="ZO246" s="117"/>
      <c r="ZP246" s="117"/>
      <c r="ZQ246" s="117"/>
      <c r="ZR246" s="117"/>
      <c r="ZS246" s="117"/>
      <c r="ZT246" s="117"/>
      <c r="ZU246" s="117"/>
      <c r="ZV246" s="117"/>
      <c r="ZW246" s="117"/>
      <c r="ZX246" s="117"/>
      <c r="ZY246" s="117"/>
      <c r="ZZ246" s="117"/>
      <c r="AAA246" s="117"/>
      <c r="AAB246" s="117"/>
      <c r="AAC246" s="117"/>
      <c r="AAD246" s="117"/>
      <c r="AAE246" s="117"/>
      <c r="AAF246" s="117"/>
      <c r="AAG246" s="117"/>
      <c r="AAH246" s="117"/>
      <c r="AAI246" s="117"/>
      <c r="AAJ246" s="117"/>
      <c r="AAK246" s="117"/>
      <c r="AAL246" s="117"/>
      <c r="AAM246" s="117"/>
      <c r="AAN246" s="117"/>
      <c r="AAO246" s="117"/>
      <c r="AAP246" s="117"/>
      <c r="AAQ246" s="117"/>
      <c r="AAR246" s="117"/>
      <c r="AAS246" s="117"/>
      <c r="AAT246" s="117"/>
      <c r="AAU246" s="117"/>
      <c r="AAV246" s="117"/>
      <c r="AAW246" s="117"/>
      <c r="AAX246" s="117"/>
      <c r="AAY246" s="117"/>
      <c r="AAZ246" s="117"/>
      <c r="ABA246" s="117"/>
      <c r="ABB246" s="117"/>
      <c r="ABC246" s="117"/>
      <c r="ABD246" s="117"/>
      <c r="ABE246" s="117"/>
      <c r="ABF246" s="117"/>
      <c r="ABG246" s="117"/>
      <c r="ABH246" s="117"/>
      <c r="ABI246" s="117"/>
      <c r="ABJ246" s="117"/>
      <c r="ABK246" s="117"/>
      <c r="ABL246" s="117"/>
      <c r="ABM246" s="117"/>
      <c r="ABN246" s="117"/>
      <c r="ABO246" s="117"/>
      <c r="ABP246" s="117"/>
      <c r="ABQ246" s="117"/>
      <c r="ABR246" s="117"/>
      <c r="ABS246" s="117"/>
      <c r="ABT246" s="117"/>
      <c r="ABU246" s="117"/>
      <c r="ABV246" s="117"/>
      <c r="ABW246" s="117"/>
      <c r="ABX246" s="117"/>
      <c r="ABY246" s="117"/>
      <c r="ABZ246" s="117"/>
      <c r="ACA246" s="117"/>
      <c r="ACB246" s="117"/>
      <c r="ACC246" s="117"/>
      <c r="ACD246" s="117"/>
      <c r="ACE246" s="117"/>
      <c r="ACF246" s="117"/>
      <c r="ACG246" s="117"/>
      <c r="ACH246" s="117"/>
      <c r="ACI246" s="117"/>
      <c r="ACJ246" s="117"/>
      <c r="ACK246" s="117"/>
      <c r="ACL246" s="117"/>
      <c r="ACM246" s="117"/>
      <c r="ACN246" s="117"/>
      <c r="ACO246" s="117"/>
      <c r="ACP246" s="117"/>
      <c r="ACQ246" s="117"/>
      <c r="ACR246" s="117"/>
      <c r="ACS246" s="117"/>
      <c r="ACT246" s="117"/>
      <c r="ACU246" s="117"/>
      <c r="ACV246" s="117"/>
      <c r="ACW246" s="117"/>
      <c r="ACX246" s="117"/>
      <c r="ACY246" s="117"/>
      <c r="ACZ246" s="117"/>
      <c r="ADA246" s="117"/>
      <c r="ADB246" s="117"/>
      <c r="ADC246" s="117"/>
      <c r="ADD246" s="117"/>
      <c r="ADE246" s="117"/>
      <c r="ADF246" s="117"/>
      <c r="ADG246" s="117"/>
      <c r="ADH246" s="117"/>
      <c r="ADI246" s="117"/>
      <c r="ADJ246" s="117"/>
      <c r="ADK246" s="117"/>
      <c r="ADL246" s="117"/>
      <c r="ADM246" s="117"/>
      <c r="ADN246" s="117"/>
      <c r="ADO246" s="117"/>
      <c r="ADP246" s="117"/>
      <c r="ADQ246" s="117"/>
      <c r="ADR246" s="117"/>
      <c r="ADS246" s="117"/>
      <c r="ADT246" s="117"/>
      <c r="ADU246" s="117"/>
      <c r="ADV246" s="117"/>
      <c r="ADW246" s="117"/>
      <c r="ADX246" s="117"/>
      <c r="ADY246" s="117"/>
      <c r="ADZ246" s="117"/>
      <c r="AEA246" s="117"/>
      <c r="AEB246" s="117"/>
      <c r="AEC246" s="117"/>
      <c r="AED246" s="117"/>
    </row>
    <row r="247" spans="1:810" x14ac:dyDescent="0.3">
      <c r="A247" s="49"/>
      <c r="B247" s="51">
        <v>3</v>
      </c>
      <c r="C247" s="78" t="s">
        <v>590</v>
      </c>
      <c r="D247" s="87" t="s">
        <v>84</v>
      </c>
      <c r="E247" s="79"/>
      <c r="F247" s="79"/>
      <c r="G247" s="79"/>
      <c r="H247" s="80"/>
      <c r="I247" s="79">
        <v>1</v>
      </c>
      <c r="J247" s="79" t="s">
        <v>32</v>
      </c>
      <c r="K247" s="79" t="s">
        <v>96</v>
      </c>
      <c r="L247" s="105">
        <v>124</v>
      </c>
      <c r="M247" s="82">
        <v>1965</v>
      </c>
      <c r="N247" s="83">
        <v>23830</v>
      </c>
      <c r="O247" s="80"/>
      <c r="P247" s="84">
        <v>0.8</v>
      </c>
      <c r="Q247" s="84"/>
      <c r="R247" s="85" t="s">
        <v>302</v>
      </c>
      <c r="S247" s="86"/>
      <c r="T247" s="45" t="s">
        <v>166</v>
      </c>
      <c r="U247" s="46" t="str">
        <f t="shared" si="3"/>
        <v>Coal</v>
      </c>
      <c r="V247" s="45"/>
      <c r="W247" s="45"/>
      <c r="X247" s="45"/>
      <c r="Y247" s="45"/>
      <c r="Z247" s="45"/>
      <c r="AA247" s="45"/>
      <c r="AB247" s="45"/>
    </row>
    <row r="248" spans="1:810" s="106" customFormat="1" ht="36" customHeight="1" x14ac:dyDescent="0.3">
      <c r="A248" s="52"/>
      <c r="B248" s="51">
        <v>1</v>
      </c>
      <c r="C248" s="78" t="s">
        <v>591</v>
      </c>
      <c r="D248" s="87" t="s">
        <v>73</v>
      </c>
      <c r="E248" s="79" t="s">
        <v>58</v>
      </c>
      <c r="F248" s="79" t="s">
        <v>204</v>
      </c>
      <c r="G248" s="79">
        <v>35</v>
      </c>
      <c r="H248" s="80">
        <v>4250000</v>
      </c>
      <c r="I248" s="79">
        <v>1</v>
      </c>
      <c r="J248" s="79" t="s">
        <v>32</v>
      </c>
      <c r="K248" s="79" t="s">
        <v>147</v>
      </c>
      <c r="L248" s="105">
        <v>45</v>
      </c>
      <c r="M248" s="82">
        <v>1965</v>
      </c>
      <c r="N248" s="83">
        <v>23829</v>
      </c>
      <c r="O248" s="80">
        <v>1900000</v>
      </c>
      <c r="P248" s="84">
        <v>12</v>
      </c>
      <c r="Q248" s="84" t="s">
        <v>592</v>
      </c>
      <c r="R248" s="85" t="s">
        <v>246</v>
      </c>
      <c r="S248" s="138" t="s">
        <v>593</v>
      </c>
      <c r="T248" s="45" t="s">
        <v>215</v>
      </c>
      <c r="U248" s="46" t="str">
        <f t="shared" si="3"/>
        <v>Cu</v>
      </c>
      <c r="V248" s="45">
        <v>580</v>
      </c>
      <c r="W248" s="45">
        <v>1.1000000000000001</v>
      </c>
      <c r="X248" s="45"/>
      <c r="Y248" s="45">
        <v>1.1000000000000001</v>
      </c>
      <c r="Z248" s="45" t="s">
        <v>216</v>
      </c>
      <c r="AA248" s="45">
        <v>20</v>
      </c>
      <c r="AB248" s="45" t="s">
        <v>76</v>
      </c>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c r="IY248" s="10"/>
      <c r="IZ248" s="10"/>
      <c r="JA248" s="10"/>
      <c r="JB248" s="10"/>
      <c r="JC248" s="10"/>
      <c r="JD248" s="10"/>
      <c r="JE248" s="10"/>
      <c r="JF248" s="10"/>
      <c r="JG248" s="10"/>
      <c r="JH248" s="10"/>
      <c r="JI248" s="10"/>
      <c r="JJ248" s="10"/>
      <c r="JK248" s="10"/>
      <c r="JL248" s="10"/>
      <c r="JM248" s="10"/>
      <c r="JN248" s="10"/>
      <c r="JO248" s="10"/>
      <c r="JP248" s="10"/>
      <c r="JQ248" s="10"/>
      <c r="JR248" s="10"/>
      <c r="JS248" s="10"/>
      <c r="JT248" s="10"/>
      <c r="JU248" s="10"/>
      <c r="JV248" s="10"/>
      <c r="JW248" s="10"/>
      <c r="JX248" s="10"/>
      <c r="JY248" s="10"/>
      <c r="JZ248" s="10"/>
      <c r="KA248" s="10"/>
      <c r="KB248" s="10"/>
      <c r="KC248" s="10"/>
      <c r="KD248" s="10"/>
      <c r="KE248" s="10"/>
      <c r="KF248" s="10"/>
      <c r="KG248" s="10"/>
      <c r="KH248" s="10"/>
      <c r="KI248" s="10"/>
      <c r="KJ248" s="10"/>
      <c r="KK248" s="10"/>
      <c r="KL248" s="10"/>
      <c r="KM248" s="10"/>
      <c r="KN248" s="10"/>
      <c r="KO248" s="10"/>
      <c r="KP248" s="10"/>
      <c r="KQ248" s="10"/>
      <c r="KR248" s="10"/>
      <c r="KS248" s="10"/>
      <c r="KT248" s="10"/>
      <c r="KU248" s="10"/>
      <c r="KV248" s="10"/>
      <c r="KW248" s="10"/>
      <c r="KX248" s="10"/>
      <c r="KY248" s="10"/>
      <c r="KZ248" s="10"/>
      <c r="LA248" s="10"/>
      <c r="LB248" s="10"/>
      <c r="LC248" s="10"/>
      <c r="LD248" s="10"/>
      <c r="LE248" s="10"/>
      <c r="LF248" s="10"/>
      <c r="LG248" s="10"/>
      <c r="LH248" s="10"/>
      <c r="LI248" s="10"/>
      <c r="LJ248" s="10"/>
      <c r="LK248" s="10"/>
      <c r="LL248" s="10"/>
      <c r="LM248" s="10"/>
      <c r="LN248" s="10"/>
      <c r="LO248" s="10"/>
      <c r="LP248" s="10"/>
      <c r="LQ248" s="10"/>
      <c r="LR248" s="10"/>
      <c r="LS248" s="10"/>
      <c r="LT248" s="10"/>
      <c r="LU248" s="10"/>
      <c r="LV248" s="10"/>
      <c r="LW248" s="10"/>
      <c r="LX248" s="10"/>
      <c r="LY248" s="10"/>
      <c r="LZ248" s="10"/>
      <c r="MA248" s="10"/>
      <c r="MB248" s="10"/>
      <c r="MC248" s="10"/>
      <c r="MD248" s="10"/>
      <c r="ME248" s="10"/>
      <c r="MF248" s="10"/>
      <c r="MG248" s="10"/>
      <c r="MH248" s="10"/>
      <c r="MI248" s="10"/>
      <c r="MJ248" s="10"/>
      <c r="MK248" s="10"/>
      <c r="ML248" s="10"/>
      <c r="MM248" s="10"/>
      <c r="MN248" s="10"/>
      <c r="MO248" s="10"/>
      <c r="MP248" s="10"/>
      <c r="MQ248" s="10"/>
      <c r="MR248" s="10"/>
      <c r="MS248" s="10"/>
      <c r="MT248" s="10"/>
      <c r="MU248" s="10"/>
      <c r="MV248" s="10"/>
      <c r="MW248" s="10"/>
      <c r="MX248" s="10"/>
      <c r="MY248" s="10"/>
      <c r="MZ248" s="10"/>
      <c r="NA248" s="10"/>
      <c r="NB248" s="10"/>
      <c r="NC248" s="10"/>
      <c r="ND248" s="10"/>
      <c r="NE248" s="10"/>
      <c r="NF248" s="10"/>
      <c r="NG248" s="10"/>
      <c r="NH248" s="10"/>
      <c r="NI248" s="10"/>
      <c r="NJ248" s="10"/>
      <c r="NK248" s="10"/>
      <c r="NL248" s="10"/>
      <c r="NM248" s="10"/>
      <c r="NN248" s="10"/>
      <c r="NO248" s="10"/>
      <c r="NP248" s="10"/>
      <c r="NQ248" s="10"/>
      <c r="NR248" s="10"/>
      <c r="NS248" s="10"/>
      <c r="NT248" s="10"/>
      <c r="NU248" s="10"/>
      <c r="NV248" s="10"/>
      <c r="NW248" s="10"/>
      <c r="NX248" s="10"/>
      <c r="NY248" s="10"/>
      <c r="NZ248" s="10"/>
      <c r="OA248" s="10"/>
      <c r="OB248" s="10"/>
      <c r="OC248" s="10"/>
      <c r="OD248" s="10"/>
      <c r="OE248" s="10"/>
      <c r="OF248" s="10"/>
      <c r="OG248" s="10"/>
      <c r="OH248" s="10"/>
      <c r="OI248" s="10"/>
      <c r="OJ248" s="10"/>
      <c r="OK248" s="10"/>
      <c r="OL248" s="10"/>
      <c r="OM248" s="10"/>
      <c r="ON248" s="10"/>
      <c r="OO248" s="10"/>
      <c r="OP248" s="10"/>
      <c r="OQ248" s="10"/>
      <c r="OR248" s="10"/>
      <c r="OS248" s="10"/>
      <c r="OT248" s="10"/>
      <c r="OU248" s="10"/>
      <c r="OV248" s="10"/>
      <c r="OW248" s="10"/>
      <c r="OX248" s="10"/>
      <c r="OY248" s="10"/>
      <c r="OZ248" s="10"/>
      <c r="PA248" s="10"/>
      <c r="PB248" s="10"/>
      <c r="PC248" s="10"/>
      <c r="PD248" s="10"/>
      <c r="PE248" s="10"/>
      <c r="PF248" s="10"/>
      <c r="PG248" s="10"/>
      <c r="PH248" s="10"/>
      <c r="PI248" s="10"/>
      <c r="PJ248" s="10"/>
      <c r="PK248" s="10"/>
      <c r="PL248" s="10"/>
      <c r="PM248" s="10"/>
      <c r="PN248" s="10"/>
      <c r="PO248" s="10"/>
      <c r="PP248" s="10"/>
      <c r="PQ248" s="10"/>
      <c r="PR248" s="10"/>
      <c r="PS248" s="10"/>
      <c r="PT248" s="10"/>
      <c r="PU248" s="10"/>
      <c r="PV248" s="10"/>
      <c r="PW248" s="10"/>
      <c r="PX248" s="10"/>
      <c r="PY248" s="10"/>
      <c r="PZ248" s="10"/>
      <c r="QA248" s="10"/>
      <c r="QB248" s="10"/>
      <c r="QC248" s="10"/>
      <c r="QD248" s="10"/>
      <c r="QE248" s="10"/>
      <c r="QF248" s="10"/>
      <c r="QG248" s="10"/>
      <c r="QH248" s="10"/>
      <c r="QI248" s="10"/>
      <c r="QJ248" s="10"/>
      <c r="QK248" s="10"/>
      <c r="QL248" s="10"/>
      <c r="QM248" s="10"/>
      <c r="QN248" s="10"/>
      <c r="QO248" s="10"/>
      <c r="QP248" s="10"/>
      <c r="QQ248" s="10"/>
      <c r="QR248" s="10"/>
      <c r="QS248" s="10"/>
      <c r="QT248" s="10"/>
      <c r="QU248" s="10"/>
      <c r="QV248" s="10"/>
      <c r="QW248" s="10"/>
      <c r="QX248" s="10"/>
      <c r="QY248" s="10"/>
      <c r="QZ248" s="10"/>
      <c r="RA248" s="10"/>
      <c r="RB248" s="10"/>
      <c r="RC248" s="10"/>
      <c r="RD248" s="10"/>
      <c r="RE248" s="10"/>
      <c r="RF248" s="10"/>
      <c r="RG248" s="10"/>
      <c r="RH248" s="10"/>
      <c r="RI248" s="10"/>
      <c r="RJ248" s="10"/>
      <c r="RK248" s="10"/>
      <c r="RL248" s="10"/>
      <c r="RM248" s="10"/>
      <c r="RN248" s="10"/>
      <c r="RO248" s="10"/>
      <c r="RP248" s="10"/>
      <c r="RQ248" s="10"/>
      <c r="RR248" s="10"/>
      <c r="RS248" s="10"/>
      <c r="RT248" s="10"/>
      <c r="RU248" s="10"/>
      <c r="RV248" s="10"/>
      <c r="RW248" s="10"/>
      <c r="RX248" s="10"/>
      <c r="RY248" s="10"/>
      <c r="RZ248" s="10"/>
      <c r="SA248" s="10"/>
      <c r="SB248" s="10"/>
      <c r="SC248" s="10"/>
      <c r="SD248" s="10"/>
      <c r="SE248" s="10"/>
      <c r="SF248" s="10"/>
      <c r="SG248" s="10"/>
      <c r="SH248" s="10"/>
      <c r="SI248" s="10"/>
      <c r="SJ248" s="10"/>
      <c r="SK248" s="10"/>
      <c r="SL248" s="10"/>
      <c r="SM248" s="10"/>
      <c r="SN248" s="10"/>
      <c r="SO248" s="10"/>
      <c r="SP248" s="10"/>
      <c r="SQ248" s="10"/>
      <c r="SR248" s="10"/>
      <c r="SS248" s="10"/>
      <c r="ST248" s="10"/>
      <c r="SU248" s="10"/>
      <c r="SV248" s="10"/>
      <c r="SW248" s="10"/>
      <c r="SX248" s="10"/>
      <c r="SY248" s="10"/>
      <c r="SZ248" s="10"/>
      <c r="TA248" s="10"/>
      <c r="TB248" s="10"/>
      <c r="TC248" s="10"/>
      <c r="TD248" s="10"/>
      <c r="TE248" s="10"/>
      <c r="TF248" s="10"/>
      <c r="TG248" s="10"/>
      <c r="TH248" s="10"/>
      <c r="TI248" s="10"/>
      <c r="TJ248" s="10"/>
      <c r="TK248" s="10"/>
      <c r="TL248" s="10"/>
      <c r="TM248" s="10"/>
      <c r="TN248" s="10"/>
      <c r="TO248" s="10"/>
      <c r="TP248" s="10"/>
      <c r="TQ248" s="10"/>
      <c r="TR248" s="10"/>
      <c r="TS248" s="10"/>
      <c r="TT248" s="10"/>
      <c r="TU248" s="10"/>
      <c r="TV248" s="10"/>
      <c r="TW248" s="10"/>
      <c r="TX248" s="10"/>
      <c r="TY248" s="10"/>
      <c r="TZ248" s="10"/>
      <c r="UA248" s="10"/>
      <c r="UB248" s="10"/>
      <c r="UC248" s="10"/>
      <c r="UD248" s="10"/>
      <c r="UE248" s="10"/>
      <c r="UF248" s="10"/>
      <c r="UG248" s="10"/>
      <c r="UH248" s="10"/>
      <c r="UI248" s="10"/>
      <c r="UJ248" s="10"/>
      <c r="UK248" s="10"/>
      <c r="UL248" s="10"/>
      <c r="UM248" s="10"/>
      <c r="UN248" s="10"/>
      <c r="UO248" s="10"/>
      <c r="UP248" s="10"/>
      <c r="UQ248" s="10"/>
      <c r="UR248" s="10"/>
      <c r="US248" s="10"/>
      <c r="UT248" s="10"/>
      <c r="UU248" s="10"/>
      <c r="UV248" s="10"/>
      <c r="UW248" s="10"/>
      <c r="UX248" s="10"/>
      <c r="UY248" s="10"/>
      <c r="UZ248" s="10"/>
      <c r="VA248" s="10"/>
      <c r="VB248" s="10"/>
      <c r="VC248" s="10"/>
      <c r="VD248" s="10"/>
      <c r="VE248" s="10"/>
      <c r="VF248" s="10"/>
      <c r="VG248" s="10"/>
      <c r="VH248" s="10"/>
      <c r="VI248" s="10"/>
      <c r="VJ248" s="10"/>
      <c r="VK248" s="10"/>
      <c r="VL248" s="10"/>
      <c r="VM248" s="10"/>
      <c r="VN248" s="10"/>
      <c r="VO248" s="10"/>
      <c r="VP248" s="10"/>
      <c r="VQ248" s="10"/>
      <c r="VR248" s="10"/>
      <c r="VS248" s="10"/>
      <c r="VT248" s="10"/>
      <c r="VU248" s="10"/>
      <c r="VV248" s="10"/>
      <c r="VW248" s="10"/>
      <c r="VX248" s="10"/>
      <c r="VY248" s="10"/>
      <c r="VZ248" s="10"/>
      <c r="WA248" s="10"/>
      <c r="WB248" s="10"/>
      <c r="WC248" s="10"/>
      <c r="WD248" s="10"/>
      <c r="WE248" s="10"/>
      <c r="WF248" s="10"/>
      <c r="WG248" s="10"/>
      <c r="WH248" s="10"/>
      <c r="WI248" s="10"/>
      <c r="WJ248" s="10"/>
      <c r="WK248" s="10"/>
      <c r="WL248" s="10"/>
      <c r="WM248" s="10"/>
      <c r="WN248" s="10"/>
      <c r="WO248" s="10"/>
      <c r="WP248" s="10"/>
      <c r="WQ248" s="10"/>
      <c r="WR248" s="10"/>
      <c r="WS248" s="10"/>
      <c r="WT248" s="10"/>
      <c r="WU248" s="10"/>
      <c r="WV248" s="10"/>
      <c r="WW248" s="10"/>
      <c r="WX248" s="10"/>
      <c r="WY248" s="10"/>
      <c r="WZ248" s="10"/>
      <c r="XA248" s="10"/>
      <c r="XB248" s="10"/>
      <c r="XC248" s="10"/>
      <c r="XD248" s="10"/>
      <c r="XE248" s="10"/>
      <c r="XF248" s="10"/>
      <c r="XG248" s="10"/>
      <c r="XH248" s="10"/>
      <c r="XI248" s="10"/>
      <c r="XJ248" s="10"/>
      <c r="XK248" s="10"/>
      <c r="XL248" s="10"/>
      <c r="XM248" s="10"/>
      <c r="XN248" s="10"/>
      <c r="XO248" s="10"/>
      <c r="XP248" s="10"/>
      <c r="XQ248" s="10"/>
      <c r="XR248" s="10"/>
      <c r="XS248" s="10"/>
      <c r="XT248" s="10"/>
      <c r="XU248" s="10"/>
      <c r="XV248" s="10"/>
      <c r="XW248" s="10"/>
      <c r="XX248" s="10"/>
      <c r="XY248" s="10"/>
      <c r="XZ248" s="10"/>
      <c r="YA248" s="10"/>
      <c r="YB248" s="10"/>
      <c r="YC248" s="10"/>
      <c r="YD248" s="10"/>
      <c r="YE248" s="10"/>
      <c r="YF248" s="10"/>
      <c r="YG248" s="10"/>
      <c r="YH248" s="10"/>
      <c r="YI248" s="10"/>
      <c r="YJ248" s="10"/>
      <c r="YK248" s="10"/>
      <c r="YL248" s="10"/>
      <c r="YM248" s="10"/>
      <c r="YN248" s="10"/>
      <c r="YO248" s="10"/>
      <c r="YP248" s="10"/>
      <c r="YQ248" s="10"/>
      <c r="YR248" s="10"/>
      <c r="YS248" s="10"/>
      <c r="YT248" s="10"/>
      <c r="YU248" s="10"/>
      <c r="YV248" s="10"/>
      <c r="YW248" s="10"/>
      <c r="YX248" s="10"/>
      <c r="YY248" s="10"/>
      <c r="YZ248" s="10"/>
      <c r="ZA248" s="10"/>
      <c r="ZB248" s="10"/>
      <c r="ZC248" s="10"/>
      <c r="ZD248" s="10"/>
      <c r="ZE248" s="10"/>
      <c r="ZF248" s="10"/>
      <c r="ZG248" s="10"/>
      <c r="ZH248" s="10"/>
      <c r="ZI248" s="10"/>
      <c r="ZJ248" s="10"/>
      <c r="ZK248" s="10"/>
      <c r="ZL248" s="10"/>
      <c r="ZM248" s="10"/>
      <c r="ZN248" s="10"/>
      <c r="ZO248" s="10"/>
      <c r="ZP248" s="10"/>
      <c r="ZQ248" s="10"/>
      <c r="ZR248" s="10"/>
      <c r="ZS248" s="10"/>
      <c r="ZT248" s="10"/>
      <c r="ZU248" s="10"/>
      <c r="ZV248" s="10"/>
      <c r="ZW248" s="10"/>
      <c r="ZX248" s="10"/>
      <c r="ZY248" s="10"/>
      <c r="ZZ248" s="10"/>
      <c r="AAA248" s="10"/>
      <c r="AAB248" s="10"/>
      <c r="AAC248" s="10"/>
      <c r="AAD248" s="10"/>
      <c r="AAE248" s="10"/>
      <c r="AAF248" s="10"/>
      <c r="AAG248" s="10"/>
      <c r="AAH248" s="10"/>
      <c r="AAI248" s="10"/>
      <c r="AAJ248" s="10"/>
      <c r="AAK248" s="10"/>
      <c r="AAL248" s="10"/>
      <c r="AAM248" s="10"/>
      <c r="AAN248" s="10"/>
      <c r="AAO248" s="10"/>
      <c r="AAP248" s="10"/>
      <c r="AAQ248" s="10"/>
      <c r="AAR248" s="10"/>
      <c r="AAS248" s="10"/>
      <c r="AAT248" s="10"/>
      <c r="AAU248" s="10"/>
      <c r="AAV248" s="10"/>
      <c r="AAW248" s="10"/>
      <c r="AAX248" s="10"/>
      <c r="AAY248" s="10"/>
      <c r="AAZ248" s="10"/>
      <c r="ABA248" s="10"/>
      <c r="ABB248" s="10"/>
      <c r="ABC248" s="10"/>
      <c r="ABD248" s="10"/>
      <c r="ABE248" s="10"/>
      <c r="ABF248" s="10"/>
      <c r="ABG248" s="10"/>
      <c r="ABH248" s="10"/>
      <c r="ABI248" s="10"/>
      <c r="ABJ248" s="10"/>
      <c r="ABK248" s="10"/>
      <c r="ABL248" s="10"/>
      <c r="ABM248" s="10"/>
      <c r="ABN248" s="10"/>
      <c r="ABO248" s="10"/>
      <c r="ABP248" s="10"/>
      <c r="ABQ248" s="10"/>
      <c r="ABR248" s="10"/>
      <c r="ABS248" s="10"/>
      <c r="ABT248" s="10"/>
      <c r="ABU248" s="10"/>
      <c r="ABV248" s="10"/>
      <c r="ABW248" s="10"/>
      <c r="ABX248" s="10"/>
      <c r="ABY248" s="10"/>
      <c r="ABZ248" s="10"/>
      <c r="ACA248" s="10"/>
      <c r="ACB248" s="10"/>
      <c r="ACC248" s="10"/>
      <c r="ACD248" s="10"/>
      <c r="ACE248" s="10"/>
      <c r="ACF248" s="10"/>
      <c r="ACG248" s="10"/>
      <c r="ACH248" s="10"/>
      <c r="ACI248" s="10"/>
      <c r="ACJ248" s="10"/>
      <c r="ACK248" s="10"/>
      <c r="ACL248" s="10"/>
      <c r="ACM248" s="10"/>
      <c r="ACN248" s="10"/>
      <c r="ACO248" s="10"/>
      <c r="ACP248" s="10"/>
      <c r="ACQ248" s="10"/>
      <c r="ACR248" s="10"/>
      <c r="ACS248" s="10"/>
      <c r="ACT248" s="10"/>
      <c r="ACU248" s="10"/>
      <c r="ACV248" s="10"/>
      <c r="ACW248" s="10"/>
      <c r="ACX248" s="10"/>
      <c r="ACY248" s="10"/>
      <c r="ACZ248" s="10"/>
      <c r="ADA248" s="10"/>
      <c r="ADB248" s="10"/>
      <c r="ADC248" s="10"/>
      <c r="ADD248" s="10"/>
      <c r="ADE248" s="10"/>
      <c r="ADF248" s="10"/>
      <c r="ADG248" s="10"/>
      <c r="ADH248" s="10"/>
      <c r="ADI248" s="10"/>
      <c r="ADJ248" s="10"/>
      <c r="ADK248" s="10"/>
      <c r="ADL248" s="10"/>
      <c r="ADM248" s="10"/>
      <c r="ADN248" s="10"/>
      <c r="ADO248" s="10"/>
      <c r="ADP248" s="10"/>
      <c r="ADQ248" s="10"/>
      <c r="ADR248" s="10"/>
      <c r="ADS248" s="10"/>
      <c r="ADT248" s="10"/>
      <c r="ADU248" s="10"/>
      <c r="ADV248" s="10"/>
      <c r="ADW248" s="10"/>
      <c r="ADX248" s="10"/>
      <c r="ADY248" s="10"/>
      <c r="ADZ248" s="10"/>
      <c r="AEA248" s="10"/>
      <c r="AEB248" s="10"/>
      <c r="AEC248" s="10"/>
      <c r="AED248" s="10"/>
    </row>
    <row r="249" spans="1:810" s="88" customFormat="1" ht="36" customHeight="1" x14ac:dyDescent="0.3">
      <c r="A249" s="34"/>
      <c r="B249" s="51">
        <v>2</v>
      </c>
      <c r="C249" s="78" t="s">
        <v>594</v>
      </c>
      <c r="D249" s="87" t="s">
        <v>73</v>
      </c>
      <c r="E249" s="79" t="s">
        <v>100</v>
      </c>
      <c r="F249" s="79" t="s">
        <v>327</v>
      </c>
      <c r="G249" s="79">
        <v>19</v>
      </c>
      <c r="H249" s="80">
        <v>350000</v>
      </c>
      <c r="I249" s="79">
        <v>1</v>
      </c>
      <c r="J249" s="79" t="s">
        <v>32</v>
      </c>
      <c r="K249" s="79" t="s">
        <v>147</v>
      </c>
      <c r="L249" s="105">
        <v>43</v>
      </c>
      <c r="M249" s="82">
        <v>1965</v>
      </c>
      <c r="N249" s="83">
        <v>23829</v>
      </c>
      <c r="O249" s="80">
        <v>350000</v>
      </c>
      <c r="P249" s="84">
        <v>12</v>
      </c>
      <c r="Q249" s="84"/>
      <c r="R249" s="85" t="s">
        <v>235</v>
      </c>
      <c r="S249" s="138" t="s">
        <v>593</v>
      </c>
      <c r="T249" s="45" t="s">
        <v>215</v>
      </c>
      <c r="U249" s="46" t="str">
        <f t="shared" si="3"/>
        <v>Cu</v>
      </c>
      <c r="V249" s="45">
        <v>580</v>
      </c>
      <c r="W249" s="45">
        <v>1.1000000000000001</v>
      </c>
      <c r="X249" s="45"/>
      <c r="Y249" s="45">
        <v>1.1000000000000001</v>
      </c>
      <c r="Z249" s="45" t="s">
        <v>216</v>
      </c>
      <c r="AA249" s="45">
        <v>20</v>
      </c>
      <c r="AB249" s="45" t="s">
        <v>76</v>
      </c>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c r="IY249" s="10"/>
      <c r="IZ249" s="10"/>
      <c r="JA249" s="10"/>
      <c r="JB249" s="10"/>
      <c r="JC249" s="10"/>
      <c r="JD249" s="10"/>
      <c r="JE249" s="10"/>
      <c r="JF249" s="10"/>
      <c r="JG249" s="10"/>
      <c r="JH249" s="10"/>
      <c r="JI249" s="10"/>
      <c r="JJ249" s="10"/>
      <c r="JK249" s="10"/>
      <c r="JL249" s="10"/>
      <c r="JM249" s="10"/>
      <c r="JN249" s="10"/>
      <c r="JO249" s="10"/>
      <c r="JP249" s="10"/>
      <c r="JQ249" s="10"/>
      <c r="JR249" s="10"/>
      <c r="JS249" s="10"/>
      <c r="JT249" s="10"/>
      <c r="JU249" s="10"/>
      <c r="JV249" s="10"/>
      <c r="JW249" s="10"/>
      <c r="JX249" s="10"/>
      <c r="JY249" s="10"/>
      <c r="JZ249" s="10"/>
      <c r="KA249" s="10"/>
      <c r="KB249" s="10"/>
      <c r="KC249" s="10"/>
      <c r="KD249" s="10"/>
      <c r="KE249" s="10"/>
      <c r="KF249" s="10"/>
      <c r="KG249" s="10"/>
      <c r="KH249" s="10"/>
      <c r="KI249" s="10"/>
      <c r="KJ249" s="10"/>
      <c r="KK249" s="10"/>
      <c r="KL249" s="10"/>
      <c r="KM249" s="10"/>
      <c r="KN249" s="10"/>
      <c r="KO249" s="10"/>
      <c r="KP249" s="10"/>
      <c r="KQ249" s="10"/>
      <c r="KR249" s="10"/>
      <c r="KS249" s="10"/>
      <c r="KT249" s="10"/>
      <c r="KU249" s="10"/>
      <c r="KV249" s="10"/>
      <c r="KW249" s="10"/>
      <c r="KX249" s="10"/>
      <c r="KY249" s="10"/>
      <c r="KZ249" s="10"/>
      <c r="LA249" s="10"/>
      <c r="LB249" s="10"/>
      <c r="LC249" s="10"/>
      <c r="LD249" s="10"/>
      <c r="LE249" s="10"/>
      <c r="LF249" s="10"/>
      <c r="LG249" s="10"/>
      <c r="LH249" s="10"/>
      <c r="LI249" s="10"/>
      <c r="LJ249" s="10"/>
      <c r="LK249" s="10"/>
      <c r="LL249" s="10"/>
      <c r="LM249" s="10"/>
      <c r="LN249" s="10"/>
      <c r="LO249" s="10"/>
      <c r="LP249" s="10"/>
      <c r="LQ249" s="10"/>
      <c r="LR249" s="10"/>
      <c r="LS249" s="10"/>
      <c r="LT249" s="10"/>
      <c r="LU249" s="10"/>
      <c r="LV249" s="10"/>
      <c r="LW249" s="10"/>
      <c r="LX249" s="10"/>
      <c r="LY249" s="10"/>
      <c r="LZ249" s="10"/>
      <c r="MA249" s="10"/>
      <c r="MB249" s="10"/>
      <c r="MC249" s="10"/>
      <c r="MD249" s="10"/>
      <c r="ME249" s="10"/>
      <c r="MF249" s="10"/>
      <c r="MG249" s="10"/>
      <c r="MH249" s="10"/>
      <c r="MI249" s="10"/>
      <c r="MJ249" s="10"/>
      <c r="MK249" s="10"/>
      <c r="ML249" s="10"/>
      <c r="MM249" s="10"/>
      <c r="MN249" s="10"/>
      <c r="MO249" s="10"/>
      <c r="MP249" s="10"/>
      <c r="MQ249" s="10"/>
      <c r="MR249" s="10"/>
      <c r="MS249" s="10"/>
      <c r="MT249" s="10"/>
      <c r="MU249" s="10"/>
      <c r="MV249" s="10"/>
      <c r="MW249" s="10"/>
      <c r="MX249" s="10"/>
      <c r="MY249" s="10"/>
      <c r="MZ249" s="10"/>
      <c r="NA249" s="10"/>
      <c r="NB249" s="10"/>
      <c r="NC249" s="10"/>
      <c r="ND249" s="10"/>
      <c r="NE249" s="10"/>
      <c r="NF249" s="10"/>
      <c r="NG249" s="10"/>
      <c r="NH249" s="10"/>
      <c r="NI249" s="10"/>
      <c r="NJ249" s="10"/>
      <c r="NK249" s="10"/>
      <c r="NL249" s="10"/>
      <c r="NM249" s="10"/>
      <c r="NN249" s="10"/>
      <c r="NO249" s="10"/>
      <c r="NP249" s="10"/>
      <c r="NQ249" s="10"/>
      <c r="NR249" s="10"/>
      <c r="NS249" s="10"/>
      <c r="NT249" s="10"/>
      <c r="NU249" s="10"/>
      <c r="NV249" s="10"/>
      <c r="NW249" s="10"/>
      <c r="NX249" s="10"/>
      <c r="NY249" s="10"/>
      <c r="NZ249" s="10"/>
      <c r="OA249" s="10"/>
      <c r="OB249" s="10"/>
      <c r="OC249" s="10"/>
      <c r="OD249" s="10"/>
      <c r="OE249" s="10"/>
      <c r="OF249" s="10"/>
      <c r="OG249" s="10"/>
      <c r="OH249" s="10"/>
      <c r="OI249" s="10"/>
      <c r="OJ249" s="10"/>
      <c r="OK249" s="10"/>
      <c r="OL249" s="10"/>
      <c r="OM249" s="10"/>
      <c r="ON249" s="10"/>
      <c r="OO249" s="10"/>
      <c r="OP249" s="10"/>
      <c r="OQ249" s="10"/>
      <c r="OR249" s="10"/>
      <c r="OS249" s="10"/>
      <c r="OT249" s="10"/>
      <c r="OU249" s="10"/>
      <c r="OV249" s="10"/>
      <c r="OW249" s="10"/>
      <c r="OX249" s="10"/>
      <c r="OY249" s="10"/>
      <c r="OZ249" s="10"/>
      <c r="PA249" s="10"/>
      <c r="PB249" s="10"/>
      <c r="PC249" s="10"/>
      <c r="PD249" s="10"/>
      <c r="PE249" s="10"/>
      <c r="PF249" s="10"/>
      <c r="PG249" s="10"/>
      <c r="PH249" s="10"/>
      <c r="PI249" s="10"/>
      <c r="PJ249" s="10"/>
      <c r="PK249" s="10"/>
      <c r="PL249" s="10"/>
      <c r="PM249" s="10"/>
      <c r="PN249" s="10"/>
      <c r="PO249" s="10"/>
      <c r="PP249" s="10"/>
      <c r="PQ249" s="10"/>
      <c r="PR249" s="10"/>
      <c r="PS249" s="10"/>
      <c r="PT249" s="10"/>
      <c r="PU249" s="10"/>
      <c r="PV249" s="10"/>
      <c r="PW249" s="10"/>
      <c r="PX249" s="10"/>
      <c r="PY249" s="10"/>
      <c r="PZ249" s="10"/>
      <c r="QA249" s="10"/>
      <c r="QB249" s="10"/>
      <c r="QC249" s="10"/>
      <c r="QD249" s="10"/>
      <c r="QE249" s="10"/>
      <c r="QF249" s="10"/>
      <c r="QG249" s="10"/>
      <c r="QH249" s="10"/>
      <c r="QI249" s="10"/>
      <c r="QJ249" s="10"/>
      <c r="QK249" s="10"/>
      <c r="QL249" s="10"/>
      <c r="QM249" s="10"/>
      <c r="QN249" s="10"/>
      <c r="QO249" s="10"/>
      <c r="QP249" s="10"/>
      <c r="QQ249" s="10"/>
      <c r="QR249" s="10"/>
      <c r="QS249" s="10"/>
      <c r="QT249" s="10"/>
      <c r="QU249" s="10"/>
      <c r="QV249" s="10"/>
      <c r="QW249" s="10"/>
      <c r="QX249" s="10"/>
      <c r="QY249" s="10"/>
      <c r="QZ249" s="10"/>
      <c r="RA249" s="10"/>
      <c r="RB249" s="10"/>
      <c r="RC249" s="10"/>
      <c r="RD249" s="10"/>
      <c r="RE249" s="10"/>
      <c r="RF249" s="10"/>
      <c r="RG249" s="10"/>
      <c r="RH249" s="10"/>
      <c r="RI249" s="10"/>
      <c r="RJ249" s="10"/>
      <c r="RK249" s="10"/>
      <c r="RL249" s="10"/>
      <c r="RM249" s="10"/>
      <c r="RN249" s="10"/>
      <c r="RO249" s="10"/>
      <c r="RP249" s="10"/>
      <c r="RQ249" s="10"/>
      <c r="RR249" s="10"/>
      <c r="RS249" s="10"/>
      <c r="RT249" s="10"/>
      <c r="RU249" s="10"/>
      <c r="RV249" s="10"/>
      <c r="RW249" s="10"/>
      <c r="RX249" s="10"/>
      <c r="RY249" s="10"/>
      <c r="RZ249" s="10"/>
      <c r="SA249" s="10"/>
      <c r="SB249" s="10"/>
      <c r="SC249" s="10"/>
      <c r="SD249" s="10"/>
      <c r="SE249" s="10"/>
      <c r="SF249" s="10"/>
      <c r="SG249" s="10"/>
      <c r="SH249" s="10"/>
      <c r="SI249" s="10"/>
      <c r="SJ249" s="10"/>
      <c r="SK249" s="10"/>
      <c r="SL249" s="10"/>
      <c r="SM249" s="10"/>
      <c r="SN249" s="10"/>
      <c r="SO249" s="10"/>
      <c r="SP249" s="10"/>
      <c r="SQ249" s="10"/>
      <c r="SR249" s="10"/>
      <c r="SS249" s="10"/>
      <c r="ST249" s="10"/>
      <c r="SU249" s="10"/>
      <c r="SV249" s="10"/>
      <c r="SW249" s="10"/>
      <c r="SX249" s="10"/>
      <c r="SY249" s="10"/>
      <c r="SZ249" s="10"/>
      <c r="TA249" s="10"/>
      <c r="TB249" s="10"/>
      <c r="TC249" s="10"/>
      <c r="TD249" s="10"/>
      <c r="TE249" s="10"/>
      <c r="TF249" s="10"/>
      <c r="TG249" s="10"/>
      <c r="TH249" s="10"/>
      <c r="TI249" s="10"/>
      <c r="TJ249" s="10"/>
      <c r="TK249" s="10"/>
      <c r="TL249" s="10"/>
      <c r="TM249" s="10"/>
      <c r="TN249" s="10"/>
      <c r="TO249" s="10"/>
      <c r="TP249" s="10"/>
      <c r="TQ249" s="10"/>
      <c r="TR249" s="10"/>
      <c r="TS249" s="10"/>
      <c r="TT249" s="10"/>
      <c r="TU249" s="10"/>
      <c r="TV249" s="10"/>
      <c r="TW249" s="10"/>
      <c r="TX249" s="10"/>
      <c r="TY249" s="10"/>
      <c r="TZ249" s="10"/>
      <c r="UA249" s="10"/>
      <c r="UB249" s="10"/>
      <c r="UC249" s="10"/>
      <c r="UD249" s="10"/>
      <c r="UE249" s="10"/>
      <c r="UF249" s="10"/>
      <c r="UG249" s="10"/>
      <c r="UH249" s="10"/>
      <c r="UI249" s="10"/>
      <c r="UJ249" s="10"/>
      <c r="UK249" s="10"/>
      <c r="UL249" s="10"/>
      <c r="UM249" s="10"/>
      <c r="UN249" s="10"/>
      <c r="UO249" s="10"/>
      <c r="UP249" s="10"/>
      <c r="UQ249" s="10"/>
      <c r="UR249" s="10"/>
      <c r="US249" s="10"/>
      <c r="UT249" s="10"/>
      <c r="UU249" s="10"/>
      <c r="UV249" s="10"/>
      <c r="UW249" s="10"/>
      <c r="UX249" s="10"/>
      <c r="UY249" s="10"/>
      <c r="UZ249" s="10"/>
      <c r="VA249" s="10"/>
      <c r="VB249" s="10"/>
      <c r="VC249" s="10"/>
      <c r="VD249" s="10"/>
      <c r="VE249" s="10"/>
      <c r="VF249" s="10"/>
      <c r="VG249" s="10"/>
      <c r="VH249" s="10"/>
      <c r="VI249" s="10"/>
      <c r="VJ249" s="10"/>
      <c r="VK249" s="10"/>
      <c r="VL249" s="10"/>
      <c r="VM249" s="10"/>
      <c r="VN249" s="10"/>
      <c r="VO249" s="10"/>
      <c r="VP249" s="10"/>
      <c r="VQ249" s="10"/>
      <c r="VR249" s="10"/>
      <c r="VS249" s="10"/>
      <c r="VT249" s="10"/>
      <c r="VU249" s="10"/>
      <c r="VV249" s="10"/>
      <c r="VW249" s="10"/>
      <c r="VX249" s="10"/>
      <c r="VY249" s="10"/>
      <c r="VZ249" s="10"/>
      <c r="WA249" s="10"/>
      <c r="WB249" s="10"/>
      <c r="WC249" s="10"/>
      <c r="WD249" s="10"/>
      <c r="WE249" s="10"/>
      <c r="WF249" s="10"/>
      <c r="WG249" s="10"/>
      <c r="WH249" s="10"/>
      <c r="WI249" s="10"/>
      <c r="WJ249" s="10"/>
      <c r="WK249" s="10"/>
      <c r="WL249" s="10"/>
      <c r="WM249" s="10"/>
      <c r="WN249" s="10"/>
      <c r="WO249" s="10"/>
      <c r="WP249" s="10"/>
      <c r="WQ249" s="10"/>
      <c r="WR249" s="10"/>
      <c r="WS249" s="10"/>
      <c r="WT249" s="10"/>
      <c r="WU249" s="10"/>
      <c r="WV249" s="10"/>
      <c r="WW249" s="10"/>
      <c r="WX249" s="10"/>
      <c r="WY249" s="10"/>
      <c r="WZ249" s="10"/>
      <c r="XA249" s="10"/>
      <c r="XB249" s="10"/>
      <c r="XC249" s="10"/>
      <c r="XD249" s="10"/>
      <c r="XE249" s="10"/>
      <c r="XF249" s="10"/>
      <c r="XG249" s="10"/>
      <c r="XH249" s="10"/>
      <c r="XI249" s="10"/>
      <c r="XJ249" s="10"/>
      <c r="XK249" s="10"/>
      <c r="XL249" s="10"/>
      <c r="XM249" s="10"/>
      <c r="XN249" s="10"/>
      <c r="XO249" s="10"/>
      <c r="XP249" s="10"/>
      <c r="XQ249" s="10"/>
      <c r="XR249" s="10"/>
      <c r="XS249" s="10"/>
      <c r="XT249" s="10"/>
      <c r="XU249" s="10"/>
      <c r="XV249" s="10"/>
      <c r="XW249" s="10"/>
      <c r="XX249" s="10"/>
      <c r="XY249" s="10"/>
      <c r="XZ249" s="10"/>
      <c r="YA249" s="10"/>
      <c r="YB249" s="10"/>
      <c r="YC249" s="10"/>
      <c r="YD249" s="10"/>
      <c r="YE249" s="10"/>
      <c r="YF249" s="10"/>
      <c r="YG249" s="10"/>
      <c r="YH249" s="10"/>
      <c r="YI249" s="10"/>
      <c r="YJ249" s="10"/>
      <c r="YK249" s="10"/>
      <c r="YL249" s="10"/>
      <c r="YM249" s="10"/>
      <c r="YN249" s="10"/>
      <c r="YO249" s="10"/>
      <c r="YP249" s="10"/>
      <c r="YQ249" s="10"/>
      <c r="YR249" s="10"/>
      <c r="YS249" s="10"/>
      <c r="YT249" s="10"/>
      <c r="YU249" s="10"/>
      <c r="YV249" s="10"/>
      <c r="YW249" s="10"/>
      <c r="YX249" s="10"/>
      <c r="YY249" s="10"/>
      <c r="YZ249" s="10"/>
      <c r="ZA249" s="10"/>
      <c r="ZB249" s="10"/>
      <c r="ZC249" s="10"/>
      <c r="ZD249" s="10"/>
      <c r="ZE249" s="10"/>
      <c r="ZF249" s="10"/>
      <c r="ZG249" s="10"/>
      <c r="ZH249" s="10"/>
      <c r="ZI249" s="10"/>
      <c r="ZJ249" s="10"/>
      <c r="ZK249" s="10"/>
      <c r="ZL249" s="10"/>
      <c r="ZM249" s="10"/>
      <c r="ZN249" s="10"/>
      <c r="ZO249" s="10"/>
      <c r="ZP249" s="10"/>
      <c r="ZQ249" s="10"/>
      <c r="ZR249" s="10"/>
      <c r="ZS249" s="10"/>
      <c r="ZT249" s="10"/>
      <c r="ZU249" s="10"/>
      <c r="ZV249" s="10"/>
      <c r="ZW249" s="10"/>
      <c r="ZX249" s="10"/>
      <c r="ZY249" s="10"/>
      <c r="ZZ249" s="10"/>
      <c r="AAA249" s="10"/>
      <c r="AAB249" s="10"/>
      <c r="AAC249" s="10"/>
      <c r="AAD249" s="10"/>
      <c r="AAE249" s="10"/>
      <c r="AAF249" s="10"/>
      <c r="AAG249" s="10"/>
      <c r="AAH249" s="10"/>
      <c r="AAI249" s="10"/>
      <c r="AAJ249" s="10"/>
      <c r="AAK249" s="10"/>
      <c r="AAL249" s="10"/>
      <c r="AAM249" s="10"/>
      <c r="AAN249" s="10"/>
      <c r="AAO249" s="10"/>
      <c r="AAP249" s="10"/>
      <c r="AAQ249" s="10"/>
      <c r="AAR249" s="10"/>
      <c r="AAS249" s="10"/>
      <c r="AAT249" s="10"/>
      <c r="AAU249" s="10"/>
      <c r="AAV249" s="10"/>
      <c r="AAW249" s="10"/>
      <c r="AAX249" s="10"/>
      <c r="AAY249" s="10"/>
      <c r="AAZ249" s="10"/>
      <c r="ABA249" s="10"/>
      <c r="ABB249" s="10"/>
      <c r="ABC249" s="10"/>
      <c r="ABD249" s="10"/>
      <c r="ABE249" s="10"/>
      <c r="ABF249" s="10"/>
      <c r="ABG249" s="10"/>
      <c r="ABH249" s="10"/>
      <c r="ABI249" s="10"/>
      <c r="ABJ249" s="10"/>
      <c r="ABK249" s="10"/>
      <c r="ABL249" s="10"/>
      <c r="ABM249" s="10"/>
      <c r="ABN249" s="10"/>
      <c r="ABO249" s="10"/>
      <c r="ABP249" s="10"/>
      <c r="ABQ249" s="10"/>
      <c r="ABR249" s="10"/>
      <c r="ABS249" s="10"/>
      <c r="ABT249" s="10"/>
      <c r="ABU249" s="10"/>
      <c r="ABV249" s="10"/>
      <c r="ABW249" s="10"/>
      <c r="ABX249" s="10"/>
      <c r="ABY249" s="10"/>
      <c r="ABZ249" s="10"/>
      <c r="ACA249" s="10"/>
      <c r="ACB249" s="10"/>
      <c r="ACC249" s="10"/>
      <c r="ACD249" s="10"/>
      <c r="ACE249" s="10"/>
      <c r="ACF249" s="10"/>
      <c r="ACG249" s="10"/>
      <c r="ACH249" s="10"/>
      <c r="ACI249" s="10"/>
      <c r="ACJ249" s="10"/>
      <c r="ACK249" s="10"/>
      <c r="ACL249" s="10"/>
      <c r="ACM249" s="10"/>
      <c r="ACN249" s="10"/>
      <c r="ACO249" s="10"/>
      <c r="ACP249" s="10"/>
      <c r="ACQ249" s="10"/>
      <c r="ACR249" s="10"/>
      <c r="ACS249" s="10"/>
      <c r="ACT249" s="10"/>
      <c r="ACU249" s="10"/>
      <c r="ACV249" s="10"/>
      <c r="ACW249" s="10"/>
      <c r="ACX249" s="10"/>
      <c r="ACY249" s="10"/>
      <c r="ACZ249" s="10"/>
      <c r="ADA249" s="10"/>
      <c r="ADB249" s="10"/>
      <c r="ADC249" s="10"/>
      <c r="ADD249" s="10"/>
      <c r="ADE249" s="10"/>
      <c r="ADF249" s="10"/>
      <c r="ADG249" s="10"/>
      <c r="ADH249" s="10"/>
      <c r="ADI249" s="10"/>
      <c r="ADJ249" s="10"/>
      <c r="ADK249" s="10"/>
      <c r="ADL249" s="10"/>
      <c r="ADM249" s="10"/>
      <c r="ADN249" s="10"/>
      <c r="ADO249" s="10"/>
      <c r="ADP249" s="10"/>
      <c r="ADQ249" s="10"/>
      <c r="ADR249" s="10"/>
      <c r="ADS249" s="10"/>
      <c r="ADT249" s="10"/>
      <c r="ADU249" s="10"/>
      <c r="ADV249" s="10"/>
      <c r="ADW249" s="10"/>
      <c r="ADX249" s="10"/>
      <c r="ADY249" s="10"/>
      <c r="ADZ249" s="10"/>
      <c r="AEA249" s="10"/>
      <c r="AEB249" s="10"/>
      <c r="AEC249" s="10"/>
      <c r="AED249" s="10"/>
    </row>
    <row r="250" spans="1:810" s="88" customFormat="1" ht="36" customHeight="1" x14ac:dyDescent="0.3">
      <c r="A250" s="49"/>
      <c r="B250" s="51">
        <v>3</v>
      </c>
      <c r="C250" s="78" t="s">
        <v>595</v>
      </c>
      <c r="D250" s="87" t="s">
        <v>73</v>
      </c>
      <c r="E250" s="79" t="s">
        <v>58</v>
      </c>
      <c r="F250" s="79" t="s">
        <v>204</v>
      </c>
      <c r="G250" s="79">
        <v>20</v>
      </c>
      <c r="H250" s="80">
        <v>450000</v>
      </c>
      <c r="I250" s="79">
        <v>1</v>
      </c>
      <c r="J250" s="79" t="s">
        <v>32</v>
      </c>
      <c r="K250" s="79" t="s">
        <v>147</v>
      </c>
      <c r="L250" s="105">
        <v>12</v>
      </c>
      <c r="M250" s="82">
        <v>1965</v>
      </c>
      <c r="N250" s="83">
        <v>23829</v>
      </c>
      <c r="O250" s="80">
        <v>70000</v>
      </c>
      <c r="P250" s="84">
        <v>0.8</v>
      </c>
      <c r="Q250" s="84"/>
      <c r="R250" s="85" t="s">
        <v>302</v>
      </c>
      <c r="S250" s="138" t="s">
        <v>593</v>
      </c>
      <c r="T250" s="45" t="s">
        <v>215</v>
      </c>
      <c r="U250" s="46" t="str">
        <f t="shared" si="3"/>
        <v>Cu</v>
      </c>
      <c r="V250" s="45">
        <v>580</v>
      </c>
      <c r="W250" s="45">
        <v>1.1000000000000001</v>
      </c>
      <c r="X250" s="45"/>
      <c r="Y250" s="45">
        <v>1.1000000000000001</v>
      </c>
      <c r="Z250" s="45" t="s">
        <v>216</v>
      </c>
      <c r="AA250" s="45">
        <v>20</v>
      </c>
      <c r="AB250" s="45" t="s">
        <v>76</v>
      </c>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c r="IZ250" s="10"/>
      <c r="JA250" s="10"/>
      <c r="JB250" s="10"/>
      <c r="JC250" s="10"/>
      <c r="JD250" s="10"/>
      <c r="JE250" s="10"/>
      <c r="JF250" s="10"/>
      <c r="JG250" s="10"/>
      <c r="JH250" s="10"/>
      <c r="JI250" s="10"/>
      <c r="JJ250" s="10"/>
      <c r="JK250" s="10"/>
      <c r="JL250" s="10"/>
      <c r="JM250" s="10"/>
      <c r="JN250" s="10"/>
      <c r="JO250" s="10"/>
      <c r="JP250" s="10"/>
      <c r="JQ250" s="10"/>
      <c r="JR250" s="10"/>
      <c r="JS250" s="10"/>
      <c r="JT250" s="10"/>
      <c r="JU250" s="10"/>
      <c r="JV250" s="10"/>
      <c r="JW250" s="10"/>
      <c r="JX250" s="10"/>
      <c r="JY250" s="10"/>
      <c r="JZ250" s="10"/>
      <c r="KA250" s="10"/>
      <c r="KB250" s="10"/>
      <c r="KC250" s="10"/>
      <c r="KD250" s="10"/>
      <c r="KE250" s="10"/>
      <c r="KF250" s="10"/>
      <c r="KG250" s="10"/>
      <c r="KH250" s="10"/>
      <c r="KI250" s="10"/>
      <c r="KJ250" s="10"/>
      <c r="KK250" s="10"/>
      <c r="KL250" s="10"/>
      <c r="KM250" s="10"/>
      <c r="KN250" s="10"/>
      <c r="KO250" s="10"/>
      <c r="KP250" s="10"/>
      <c r="KQ250" s="10"/>
      <c r="KR250" s="10"/>
      <c r="KS250" s="10"/>
      <c r="KT250" s="10"/>
      <c r="KU250" s="10"/>
      <c r="KV250" s="10"/>
      <c r="KW250" s="10"/>
      <c r="KX250" s="10"/>
      <c r="KY250" s="10"/>
      <c r="KZ250" s="10"/>
      <c r="LA250" s="10"/>
      <c r="LB250" s="10"/>
      <c r="LC250" s="10"/>
      <c r="LD250" s="10"/>
      <c r="LE250" s="10"/>
      <c r="LF250" s="10"/>
      <c r="LG250" s="10"/>
      <c r="LH250" s="10"/>
      <c r="LI250" s="10"/>
      <c r="LJ250" s="10"/>
      <c r="LK250" s="10"/>
      <c r="LL250" s="10"/>
      <c r="LM250" s="10"/>
      <c r="LN250" s="10"/>
      <c r="LO250" s="10"/>
      <c r="LP250" s="10"/>
      <c r="LQ250" s="10"/>
      <c r="LR250" s="10"/>
      <c r="LS250" s="10"/>
      <c r="LT250" s="10"/>
      <c r="LU250" s="10"/>
      <c r="LV250" s="10"/>
      <c r="LW250" s="10"/>
      <c r="LX250" s="10"/>
      <c r="LY250" s="10"/>
      <c r="LZ250" s="10"/>
      <c r="MA250" s="10"/>
      <c r="MB250" s="10"/>
      <c r="MC250" s="10"/>
      <c r="MD250" s="10"/>
      <c r="ME250" s="10"/>
      <c r="MF250" s="10"/>
      <c r="MG250" s="10"/>
      <c r="MH250" s="10"/>
      <c r="MI250" s="10"/>
      <c r="MJ250" s="10"/>
      <c r="MK250" s="10"/>
      <c r="ML250" s="10"/>
      <c r="MM250" s="10"/>
      <c r="MN250" s="10"/>
      <c r="MO250" s="10"/>
      <c r="MP250" s="10"/>
      <c r="MQ250" s="10"/>
      <c r="MR250" s="10"/>
      <c r="MS250" s="10"/>
      <c r="MT250" s="10"/>
      <c r="MU250" s="10"/>
      <c r="MV250" s="10"/>
      <c r="MW250" s="10"/>
      <c r="MX250" s="10"/>
      <c r="MY250" s="10"/>
      <c r="MZ250" s="10"/>
      <c r="NA250" s="10"/>
      <c r="NB250" s="10"/>
      <c r="NC250" s="10"/>
      <c r="ND250" s="10"/>
      <c r="NE250" s="10"/>
      <c r="NF250" s="10"/>
      <c r="NG250" s="10"/>
      <c r="NH250" s="10"/>
      <c r="NI250" s="10"/>
      <c r="NJ250" s="10"/>
      <c r="NK250" s="10"/>
      <c r="NL250" s="10"/>
      <c r="NM250" s="10"/>
      <c r="NN250" s="10"/>
      <c r="NO250" s="10"/>
      <c r="NP250" s="10"/>
      <c r="NQ250" s="10"/>
      <c r="NR250" s="10"/>
      <c r="NS250" s="10"/>
      <c r="NT250" s="10"/>
      <c r="NU250" s="10"/>
      <c r="NV250" s="10"/>
      <c r="NW250" s="10"/>
      <c r="NX250" s="10"/>
      <c r="NY250" s="10"/>
      <c r="NZ250" s="10"/>
      <c r="OA250" s="10"/>
      <c r="OB250" s="10"/>
      <c r="OC250" s="10"/>
      <c r="OD250" s="10"/>
      <c r="OE250" s="10"/>
      <c r="OF250" s="10"/>
      <c r="OG250" s="10"/>
      <c r="OH250" s="10"/>
      <c r="OI250" s="10"/>
      <c r="OJ250" s="10"/>
      <c r="OK250" s="10"/>
      <c r="OL250" s="10"/>
      <c r="OM250" s="10"/>
      <c r="ON250" s="10"/>
      <c r="OO250" s="10"/>
      <c r="OP250" s="10"/>
      <c r="OQ250" s="10"/>
      <c r="OR250" s="10"/>
      <c r="OS250" s="10"/>
      <c r="OT250" s="10"/>
      <c r="OU250" s="10"/>
      <c r="OV250" s="10"/>
      <c r="OW250" s="10"/>
      <c r="OX250" s="10"/>
      <c r="OY250" s="10"/>
      <c r="OZ250" s="10"/>
      <c r="PA250" s="10"/>
      <c r="PB250" s="10"/>
      <c r="PC250" s="10"/>
      <c r="PD250" s="10"/>
      <c r="PE250" s="10"/>
      <c r="PF250" s="10"/>
      <c r="PG250" s="10"/>
      <c r="PH250" s="10"/>
      <c r="PI250" s="10"/>
      <c r="PJ250" s="10"/>
      <c r="PK250" s="10"/>
      <c r="PL250" s="10"/>
      <c r="PM250" s="10"/>
      <c r="PN250" s="10"/>
      <c r="PO250" s="10"/>
      <c r="PP250" s="10"/>
      <c r="PQ250" s="10"/>
      <c r="PR250" s="10"/>
      <c r="PS250" s="10"/>
      <c r="PT250" s="10"/>
      <c r="PU250" s="10"/>
      <c r="PV250" s="10"/>
      <c r="PW250" s="10"/>
      <c r="PX250" s="10"/>
      <c r="PY250" s="10"/>
      <c r="PZ250" s="10"/>
      <c r="QA250" s="10"/>
      <c r="QB250" s="10"/>
      <c r="QC250" s="10"/>
      <c r="QD250" s="10"/>
      <c r="QE250" s="10"/>
      <c r="QF250" s="10"/>
      <c r="QG250" s="10"/>
      <c r="QH250" s="10"/>
      <c r="QI250" s="10"/>
      <c r="QJ250" s="10"/>
      <c r="QK250" s="10"/>
      <c r="QL250" s="10"/>
      <c r="QM250" s="10"/>
      <c r="QN250" s="10"/>
      <c r="QO250" s="10"/>
      <c r="QP250" s="10"/>
      <c r="QQ250" s="10"/>
      <c r="QR250" s="10"/>
      <c r="QS250" s="10"/>
      <c r="QT250" s="10"/>
      <c r="QU250" s="10"/>
      <c r="QV250" s="10"/>
      <c r="QW250" s="10"/>
      <c r="QX250" s="10"/>
      <c r="QY250" s="10"/>
      <c r="QZ250" s="10"/>
      <c r="RA250" s="10"/>
      <c r="RB250" s="10"/>
      <c r="RC250" s="10"/>
      <c r="RD250" s="10"/>
      <c r="RE250" s="10"/>
      <c r="RF250" s="10"/>
      <c r="RG250" s="10"/>
      <c r="RH250" s="10"/>
      <c r="RI250" s="10"/>
      <c r="RJ250" s="10"/>
      <c r="RK250" s="10"/>
      <c r="RL250" s="10"/>
      <c r="RM250" s="10"/>
      <c r="RN250" s="10"/>
      <c r="RO250" s="10"/>
      <c r="RP250" s="10"/>
      <c r="RQ250" s="10"/>
      <c r="RR250" s="10"/>
      <c r="RS250" s="10"/>
      <c r="RT250" s="10"/>
      <c r="RU250" s="10"/>
      <c r="RV250" s="10"/>
      <c r="RW250" s="10"/>
      <c r="RX250" s="10"/>
      <c r="RY250" s="10"/>
      <c r="RZ250" s="10"/>
      <c r="SA250" s="10"/>
      <c r="SB250" s="10"/>
      <c r="SC250" s="10"/>
      <c r="SD250" s="10"/>
      <c r="SE250" s="10"/>
      <c r="SF250" s="10"/>
      <c r="SG250" s="10"/>
      <c r="SH250" s="10"/>
      <c r="SI250" s="10"/>
      <c r="SJ250" s="10"/>
      <c r="SK250" s="10"/>
      <c r="SL250" s="10"/>
      <c r="SM250" s="10"/>
      <c r="SN250" s="10"/>
      <c r="SO250" s="10"/>
      <c r="SP250" s="10"/>
      <c r="SQ250" s="10"/>
      <c r="SR250" s="10"/>
      <c r="SS250" s="10"/>
      <c r="ST250" s="10"/>
      <c r="SU250" s="10"/>
      <c r="SV250" s="10"/>
      <c r="SW250" s="10"/>
      <c r="SX250" s="10"/>
      <c r="SY250" s="10"/>
      <c r="SZ250" s="10"/>
      <c r="TA250" s="10"/>
      <c r="TB250" s="10"/>
      <c r="TC250" s="10"/>
      <c r="TD250" s="10"/>
      <c r="TE250" s="10"/>
      <c r="TF250" s="10"/>
      <c r="TG250" s="10"/>
      <c r="TH250" s="10"/>
      <c r="TI250" s="10"/>
      <c r="TJ250" s="10"/>
      <c r="TK250" s="10"/>
      <c r="TL250" s="10"/>
      <c r="TM250" s="10"/>
      <c r="TN250" s="10"/>
      <c r="TO250" s="10"/>
      <c r="TP250" s="10"/>
      <c r="TQ250" s="10"/>
      <c r="TR250" s="10"/>
      <c r="TS250" s="10"/>
      <c r="TT250" s="10"/>
      <c r="TU250" s="10"/>
      <c r="TV250" s="10"/>
      <c r="TW250" s="10"/>
      <c r="TX250" s="10"/>
      <c r="TY250" s="10"/>
      <c r="TZ250" s="10"/>
      <c r="UA250" s="10"/>
      <c r="UB250" s="10"/>
      <c r="UC250" s="10"/>
      <c r="UD250" s="10"/>
      <c r="UE250" s="10"/>
      <c r="UF250" s="10"/>
      <c r="UG250" s="10"/>
      <c r="UH250" s="10"/>
      <c r="UI250" s="10"/>
      <c r="UJ250" s="10"/>
      <c r="UK250" s="10"/>
      <c r="UL250" s="10"/>
      <c r="UM250" s="10"/>
      <c r="UN250" s="10"/>
      <c r="UO250" s="10"/>
      <c r="UP250" s="10"/>
      <c r="UQ250" s="10"/>
      <c r="UR250" s="10"/>
      <c r="US250" s="10"/>
      <c r="UT250" s="10"/>
      <c r="UU250" s="10"/>
      <c r="UV250" s="10"/>
      <c r="UW250" s="10"/>
      <c r="UX250" s="10"/>
      <c r="UY250" s="10"/>
      <c r="UZ250" s="10"/>
      <c r="VA250" s="10"/>
      <c r="VB250" s="10"/>
      <c r="VC250" s="10"/>
      <c r="VD250" s="10"/>
      <c r="VE250" s="10"/>
      <c r="VF250" s="10"/>
      <c r="VG250" s="10"/>
      <c r="VH250" s="10"/>
      <c r="VI250" s="10"/>
      <c r="VJ250" s="10"/>
      <c r="VK250" s="10"/>
      <c r="VL250" s="10"/>
      <c r="VM250" s="10"/>
      <c r="VN250" s="10"/>
      <c r="VO250" s="10"/>
      <c r="VP250" s="10"/>
      <c r="VQ250" s="10"/>
      <c r="VR250" s="10"/>
      <c r="VS250" s="10"/>
      <c r="VT250" s="10"/>
      <c r="VU250" s="10"/>
      <c r="VV250" s="10"/>
      <c r="VW250" s="10"/>
      <c r="VX250" s="10"/>
      <c r="VY250" s="10"/>
      <c r="VZ250" s="10"/>
      <c r="WA250" s="10"/>
      <c r="WB250" s="10"/>
      <c r="WC250" s="10"/>
      <c r="WD250" s="10"/>
      <c r="WE250" s="10"/>
      <c r="WF250" s="10"/>
      <c r="WG250" s="10"/>
      <c r="WH250" s="10"/>
      <c r="WI250" s="10"/>
      <c r="WJ250" s="10"/>
      <c r="WK250" s="10"/>
      <c r="WL250" s="10"/>
      <c r="WM250" s="10"/>
      <c r="WN250" s="10"/>
      <c r="WO250" s="10"/>
      <c r="WP250" s="10"/>
      <c r="WQ250" s="10"/>
      <c r="WR250" s="10"/>
      <c r="WS250" s="10"/>
      <c r="WT250" s="10"/>
      <c r="WU250" s="10"/>
      <c r="WV250" s="10"/>
      <c r="WW250" s="10"/>
      <c r="WX250" s="10"/>
      <c r="WY250" s="10"/>
      <c r="WZ250" s="10"/>
      <c r="XA250" s="10"/>
      <c r="XB250" s="10"/>
      <c r="XC250" s="10"/>
      <c r="XD250" s="10"/>
      <c r="XE250" s="10"/>
      <c r="XF250" s="10"/>
      <c r="XG250" s="10"/>
      <c r="XH250" s="10"/>
      <c r="XI250" s="10"/>
      <c r="XJ250" s="10"/>
      <c r="XK250" s="10"/>
      <c r="XL250" s="10"/>
      <c r="XM250" s="10"/>
      <c r="XN250" s="10"/>
      <c r="XO250" s="10"/>
      <c r="XP250" s="10"/>
      <c r="XQ250" s="10"/>
      <c r="XR250" s="10"/>
      <c r="XS250" s="10"/>
      <c r="XT250" s="10"/>
      <c r="XU250" s="10"/>
      <c r="XV250" s="10"/>
      <c r="XW250" s="10"/>
      <c r="XX250" s="10"/>
      <c r="XY250" s="10"/>
      <c r="XZ250" s="10"/>
      <c r="YA250" s="10"/>
      <c r="YB250" s="10"/>
      <c r="YC250" s="10"/>
      <c r="YD250" s="10"/>
      <c r="YE250" s="10"/>
      <c r="YF250" s="10"/>
      <c r="YG250" s="10"/>
      <c r="YH250" s="10"/>
      <c r="YI250" s="10"/>
      <c r="YJ250" s="10"/>
      <c r="YK250" s="10"/>
      <c r="YL250" s="10"/>
      <c r="YM250" s="10"/>
      <c r="YN250" s="10"/>
      <c r="YO250" s="10"/>
      <c r="YP250" s="10"/>
      <c r="YQ250" s="10"/>
      <c r="YR250" s="10"/>
      <c r="YS250" s="10"/>
      <c r="YT250" s="10"/>
      <c r="YU250" s="10"/>
      <c r="YV250" s="10"/>
      <c r="YW250" s="10"/>
      <c r="YX250" s="10"/>
      <c r="YY250" s="10"/>
      <c r="YZ250" s="10"/>
      <c r="ZA250" s="10"/>
      <c r="ZB250" s="10"/>
      <c r="ZC250" s="10"/>
      <c r="ZD250" s="10"/>
      <c r="ZE250" s="10"/>
      <c r="ZF250" s="10"/>
      <c r="ZG250" s="10"/>
      <c r="ZH250" s="10"/>
      <c r="ZI250" s="10"/>
      <c r="ZJ250" s="10"/>
      <c r="ZK250" s="10"/>
      <c r="ZL250" s="10"/>
      <c r="ZM250" s="10"/>
      <c r="ZN250" s="10"/>
      <c r="ZO250" s="10"/>
      <c r="ZP250" s="10"/>
      <c r="ZQ250" s="10"/>
      <c r="ZR250" s="10"/>
      <c r="ZS250" s="10"/>
      <c r="ZT250" s="10"/>
      <c r="ZU250" s="10"/>
      <c r="ZV250" s="10"/>
      <c r="ZW250" s="10"/>
      <c r="ZX250" s="10"/>
      <c r="ZY250" s="10"/>
      <c r="ZZ250" s="10"/>
      <c r="AAA250" s="10"/>
      <c r="AAB250" s="10"/>
      <c r="AAC250" s="10"/>
      <c r="AAD250" s="10"/>
      <c r="AAE250" s="10"/>
      <c r="AAF250" s="10"/>
      <c r="AAG250" s="10"/>
      <c r="AAH250" s="10"/>
      <c r="AAI250" s="10"/>
      <c r="AAJ250" s="10"/>
      <c r="AAK250" s="10"/>
      <c r="AAL250" s="10"/>
      <c r="AAM250" s="10"/>
      <c r="AAN250" s="10"/>
      <c r="AAO250" s="10"/>
      <c r="AAP250" s="10"/>
      <c r="AAQ250" s="10"/>
      <c r="AAR250" s="10"/>
      <c r="AAS250" s="10"/>
      <c r="AAT250" s="10"/>
      <c r="AAU250" s="10"/>
      <c r="AAV250" s="10"/>
      <c r="AAW250" s="10"/>
      <c r="AAX250" s="10"/>
      <c r="AAY250" s="10"/>
      <c r="AAZ250" s="10"/>
      <c r="ABA250" s="10"/>
      <c r="ABB250" s="10"/>
      <c r="ABC250" s="10"/>
      <c r="ABD250" s="10"/>
      <c r="ABE250" s="10"/>
      <c r="ABF250" s="10"/>
      <c r="ABG250" s="10"/>
      <c r="ABH250" s="10"/>
      <c r="ABI250" s="10"/>
      <c r="ABJ250" s="10"/>
      <c r="ABK250" s="10"/>
      <c r="ABL250" s="10"/>
      <c r="ABM250" s="10"/>
      <c r="ABN250" s="10"/>
      <c r="ABO250" s="10"/>
      <c r="ABP250" s="10"/>
      <c r="ABQ250" s="10"/>
      <c r="ABR250" s="10"/>
      <c r="ABS250" s="10"/>
      <c r="ABT250" s="10"/>
      <c r="ABU250" s="10"/>
      <c r="ABV250" s="10"/>
      <c r="ABW250" s="10"/>
      <c r="ABX250" s="10"/>
      <c r="ABY250" s="10"/>
      <c r="ABZ250" s="10"/>
      <c r="ACA250" s="10"/>
      <c r="ACB250" s="10"/>
      <c r="ACC250" s="10"/>
      <c r="ACD250" s="10"/>
      <c r="ACE250" s="10"/>
      <c r="ACF250" s="10"/>
      <c r="ACG250" s="10"/>
      <c r="ACH250" s="10"/>
      <c r="ACI250" s="10"/>
      <c r="ACJ250" s="10"/>
      <c r="ACK250" s="10"/>
      <c r="ACL250" s="10"/>
      <c r="ACM250" s="10"/>
      <c r="ACN250" s="10"/>
      <c r="ACO250" s="10"/>
      <c r="ACP250" s="10"/>
      <c r="ACQ250" s="10"/>
      <c r="ACR250" s="10"/>
      <c r="ACS250" s="10"/>
      <c r="ACT250" s="10"/>
      <c r="ACU250" s="10"/>
      <c r="ACV250" s="10"/>
      <c r="ACW250" s="10"/>
      <c r="ACX250" s="10"/>
      <c r="ACY250" s="10"/>
      <c r="ACZ250" s="10"/>
      <c r="ADA250" s="10"/>
      <c r="ADB250" s="10"/>
      <c r="ADC250" s="10"/>
      <c r="ADD250" s="10"/>
      <c r="ADE250" s="10"/>
      <c r="ADF250" s="10"/>
      <c r="ADG250" s="10"/>
      <c r="ADH250" s="10"/>
      <c r="ADI250" s="10"/>
      <c r="ADJ250" s="10"/>
      <c r="ADK250" s="10"/>
      <c r="ADL250" s="10"/>
      <c r="ADM250" s="10"/>
      <c r="ADN250" s="10"/>
      <c r="ADO250" s="10"/>
      <c r="ADP250" s="10"/>
      <c r="ADQ250" s="10"/>
      <c r="ADR250" s="10"/>
      <c r="ADS250" s="10"/>
      <c r="ADT250" s="10"/>
      <c r="ADU250" s="10"/>
      <c r="ADV250" s="10"/>
      <c r="ADW250" s="10"/>
      <c r="ADX250" s="10"/>
      <c r="ADY250" s="10"/>
      <c r="ADZ250" s="10"/>
      <c r="AEA250" s="10"/>
      <c r="AEB250" s="10"/>
      <c r="AEC250" s="10"/>
      <c r="AED250" s="10"/>
    </row>
    <row r="251" spans="1:810" s="88" customFormat="1" ht="36" customHeight="1" x14ac:dyDescent="0.3">
      <c r="A251" s="49"/>
      <c r="B251" s="51">
        <v>3</v>
      </c>
      <c r="C251" s="78" t="s">
        <v>596</v>
      </c>
      <c r="D251" s="87" t="s">
        <v>389</v>
      </c>
      <c r="E251" s="79" t="s">
        <v>192</v>
      </c>
      <c r="F251" s="79" t="s">
        <v>268</v>
      </c>
      <c r="G251" s="79">
        <v>9</v>
      </c>
      <c r="H251" s="80"/>
      <c r="I251" s="79">
        <v>2</v>
      </c>
      <c r="J251" s="79" t="s">
        <v>32</v>
      </c>
      <c r="K251" s="79" t="s">
        <v>147</v>
      </c>
      <c r="L251" s="105">
        <v>26</v>
      </c>
      <c r="M251" s="82">
        <v>1965</v>
      </c>
      <c r="N251" s="83">
        <v>23829</v>
      </c>
      <c r="O251" s="80"/>
      <c r="P251" s="84"/>
      <c r="Q251" s="84"/>
      <c r="R251" s="85" t="s">
        <v>302</v>
      </c>
      <c r="S251" s="138" t="s">
        <v>593</v>
      </c>
      <c r="T251" s="45" t="s">
        <v>166</v>
      </c>
      <c r="U251" s="46" t="str">
        <f t="shared" si="3"/>
        <v>Limestone</v>
      </c>
      <c r="V251" s="45"/>
      <c r="W251" s="45"/>
      <c r="X251" s="45"/>
      <c r="Y251" s="45"/>
      <c r="Z251" s="45"/>
      <c r="AA251" s="45"/>
      <c r="AB251" s="45"/>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c r="IW251" s="10"/>
      <c r="IX251" s="10"/>
      <c r="IY251" s="10"/>
      <c r="IZ251" s="10"/>
      <c r="JA251" s="10"/>
      <c r="JB251" s="10"/>
      <c r="JC251" s="10"/>
      <c r="JD251" s="10"/>
      <c r="JE251" s="10"/>
      <c r="JF251" s="10"/>
      <c r="JG251" s="10"/>
      <c r="JH251" s="10"/>
      <c r="JI251" s="10"/>
      <c r="JJ251" s="10"/>
      <c r="JK251" s="10"/>
      <c r="JL251" s="10"/>
      <c r="JM251" s="10"/>
      <c r="JN251" s="10"/>
      <c r="JO251" s="10"/>
      <c r="JP251" s="10"/>
      <c r="JQ251" s="10"/>
      <c r="JR251" s="10"/>
      <c r="JS251" s="10"/>
      <c r="JT251" s="10"/>
      <c r="JU251" s="10"/>
      <c r="JV251" s="10"/>
      <c r="JW251" s="10"/>
      <c r="JX251" s="10"/>
      <c r="JY251" s="10"/>
      <c r="JZ251" s="10"/>
      <c r="KA251" s="10"/>
      <c r="KB251" s="10"/>
      <c r="KC251" s="10"/>
      <c r="KD251" s="10"/>
      <c r="KE251" s="10"/>
      <c r="KF251" s="10"/>
      <c r="KG251" s="10"/>
      <c r="KH251" s="10"/>
      <c r="KI251" s="10"/>
      <c r="KJ251" s="10"/>
      <c r="KK251" s="10"/>
      <c r="KL251" s="10"/>
      <c r="KM251" s="10"/>
      <c r="KN251" s="10"/>
      <c r="KO251" s="10"/>
      <c r="KP251" s="10"/>
      <c r="KQ251" s="10"/>
      <c r="KR251" s="10"/>
      <c r="KS251" s="10"/>
      <c r="KT251" s="10"/>
      <c r="KU251" s="10"/>
      <c r="KV251" s="10"/>
      <c r="KW251" s="10"/>
      <c r="KX251" s="10"/>
      <c r="KY251" s="10"/>
      <c r="KZ251" s="10"/>
      <c r="LA251" s="10"/>
      <c r="LB251" s="10"/>
      <c r="LC251" s="10"/>
      <c r="LD251" s="10"/>
      <c r="LE251" s="10"/>
      <c r="LF251" s="10"/>
      <c r="LG251" s="10"/>
      <c r="LH251" s="10"/>
      <c r="LI251" s="10"/>
      <c r="LJ251" s="10"/>
      <c r="LK251" s="10"/>
      <c r="LL251" s="10"/>
      <c r="LM251" s="10"/>
      <c r="LN251" s="10"/>
      <c r="LO251" s="10"/>
      <c r="LP251" s="10"/>
      <c r="LQ251" s="10"/>
      <c r="LR251" s="10"/>
      <c r="LS251" s="10"/>
      <c r="LT251" s="10"/>
      <c r="LU251" s="10"/>
      <c r="LV251" s="10"/>
      <c r="LW251" s="10"/>
      <c r="LX251" s="10"/>
      <c r="LY251" s="10"/>
      <c r="LZ251" s="10"/>
      <c r="MA251" s="10"/>
      <c r="MB251" s="10"/>
      <c r="MC251" s="10"/>
      <c r="MD251" s="10"/>
      <c r="ME251" s="10"/>
      <c r="MF251" s="10"/>
      <c r="MG251" s="10"/>
      <c r="MH251" s="10"/>
      <c r="MI251" s="10"/>
      <c r="MJ251" s="10"/>
      <c r="MK251" s="10"/>
      <c r="ML251" s="10"/>
      <c r="MM251" s="10"/>
      <c r="MN251" s="10"/>
      <c r="MO251" s="10"/>
      <c r="MP251" s="10"/>
      <c r="MQ251" s="10"/>
      <c r="MR251" s="10"/>
      <c r="MS251" s="10"/>
      <c r="MT251" s="10"/>
      <c r="MU251" s="10"/>
      <c r="MV251" s="10"/>
      <c r="MW251" s="10"/>
      <c r="MX251" s="10"/>
      <c r="MY251" s="10"/>
      <c r="MZ251" s="10"/>
      <c r="NA251" s="10"/>
      <c r="NB251" s="10"/>
      <c r="NC251" s="10"/>
      <c r="ND251" s="10"/>
      <c r="NE251" s="10"/>
      <c r="NF251" s="10"/>
      <c r="NG251" s="10"/>
      <c r="NH251" s="10"/>
      <c r="NI251" s="10"/>
      <c r="NJ251" s="10"/>
      <c r="NK251" s="10"/>
      <c r="NL251" s="10"/>
      <c r="NM251" s="10"/>
      <c r="NN251" s="10"/>
      <c r="NO251" s="10"/>
      <c r="NP251" s="10"/>
      <c r="NQ251" s="10"/>
      <c r="NR251" s="10"/>
      <c r="NS251" s="10"/>
      <c r="NT251" s="10"/>
      <c r="NU251" s="10"/>
      <c r="NV251" s="10"/>
      <c r="NW251" s="10"/>
      <c r="NX251" s="10"/>
      <c r="NY251" s="10"/>
      <c r="NZ251" s="10"/>
      <c r="OA251" s="10"/>
      <c r="OB251" s="10"/>
      <c r="OC251" s="10"/>
      <c r="OD251" s="10"/>
      <c r="OE251" s="10"/>
      <c r="OF251" s="10"/>
      <c r="OG251" s="10"/>
      <c r="OH251" s="10"/>
      <c r="OI251" s="10"/>
      <c r="OJ251" s="10"/>
      <c r="OK251" s="10"/>
      <c r="OL251" s="10"/>
      <c r="OM251" s="10"/>
      <c r="ON251" s="10"/>
      <c r="OO251" s="10"/>
      <c r="OP251" s="10"/>
      <c r="OQ251" s="10"/>
      <c r="OR251" s="10"/>
      <c r="OS251" s="10"/>
      <c r="OT251" s="10"/>
      <c r="OU251" s="10"/>
      <c r="OV251" s="10"/>
      <c r="OW251" s="10"/>
      <c r="OX251" s="10"/>
      <c r="OY251" s="10"/>
      <c r="OZ251" s="10"/>
      <c r="PA251" s="10"/>
      <c r="PB251" s="10"/>
      <c r="PC251" s="10"/>
      <c r="PD251" s="10"/>
      <c r="PE251" s="10"/>
      <c r="PF251" s="10"/>
      <c r="PG251" s="10"/>
      <c r="PH251" s="10"/>
      <c r="PI251" s="10"/>
      <c r="PJ251" s="10"/>
      <c r="PK251" s="10"/>
      <c r="PL251" s="10"/>
      <c r="PM251" s="10"/>
      <c r="PN251" s="10"/>
      <c r="PO251" s="10"/>
      <c r="PP251" s="10"/>
      <c r="PQ251" s="10"/>
      <c r="PR251" s="10"/>
      <c r="PS251" s="10"/>
      <c r="PT251" s="10"/>
      <c r="PU251" s="10"/>
      <c r="PV251" s="10"/>
      <c r="PW251" s="10"/>
      <c r="PX251" s="10"/>
      <c r="PY251" s="10"/>
      <c r="PZ251" s="10"/>
      <c r="QA251" s="10"/>
      <c r="QB251" s="10"/>
      <c r="QC251" s="10"/>
      <c r="QD251" s="10"/>
      <c r="QE251" s="10"/>
      <c r="QF251" s="10"/>
      <c r="QG251" s="10"/>
      <c r="QH251" s="10"/>
      <c r="QI251" s="10"/>
      <c r="QJ251" s="10"/>
      <c r="QK251" s="10"/>
      <c r="QL251" s="10"/>
      <c r="QM251" s="10"/>
      <c r="QN251" s="10"/>
      <c r="QO251" s="10"/>
      <c r="QP251" s="10"/>
      <c r="QQ251" s="10"/>
      <c r="QR251" s="10"/>
      <c r="QS251" s="10"/>
      <c r="QT251" s="10"/>
      <c r="QU251" s="10"/>
      <c r="QV251" s="10"/>
      <c r="QW251" s="10"/>
      <c r="QX251" s="10"/>
      <c r="QY251" s="10"/>
      <c r="QZ251" s="10"/>
      <c r="RA251" s="10"/>
      <c r="RB251" s="10"/>
      <c r="RC251" s="10"/>
      <c r="RD251" s="10"/>
      <c r="RE251" s="10"/>
      <c r="RF251" s="10"/>
      <c r="RG251" s="10"/>
      <c r="RH251" s="10"/>
      <c r="RI251" s="10"/>
      <c r="RJ251" s="10"/>
      <c r="RK251" s="10"/>
      <c r="RL251" s="10"/>
      <c r="RM251" s="10"/>
      <c r="RN251" s="10"/>
      <c r="RO251" s="10"/>
      <c r="RP251" s="10"/>
      <c r="RQ251" s="10"/>
      <c r="RR251" s="10"/>
      <c r="RS251" s="10"/>
      <c r="RT251" s="10"/>
      <c r="RU251" s="10"/>
      <c r="RV251" s="10"/>
      <c r="RW251" s="10"/>
      <c r="RX251" s="10"/>
      <c r="RY251" s="10"/>
      <c r="RZ251" s="10"/>
      <c r="SA251" s="10"/>
      <c r="SB251" s="10"/>
      <c r="SC251" s="10"/>
      <c r="SD251" s="10"/>
      <c r="SE251" s="10"/>
      <c r="SF251" s="10"/>
      <c r="SG251" s="10"/>
      <c r="SH251" s="10"/>
      <c r="SI251" s="10"/>
      <c r="SJ251" s="10"/>
      <c r="SK251" s="10"/>
      <c r="SL251" s="10"/>
      <c r="SM251" s="10"/>
      <c r="SN251" s="10"/>
      <c r="SO251" s="10"/>
      <c r="SP251" s="10"/>
      <c r="SQ251" s="10"/>
      <c r="SR251" s="10"/>
      <c r="SS251" s="10"/>
      <c r="ST251" s="10"/>
      <c r="SU251" s="10"/>
      <c r="SV251" s="10"/>
      <c r="SW251" s="10"/>
      <c r="SX251" s="10"/>
      <c r="SY251" s="10"/>
      <c r="SZ251" s="10"/>
      <c r="TA251" s="10"/>
      <c r="TB251" s="10"/>
      <c r="TC251" s="10"/>
      <c r="TD251" s="10"/>
      <c r="TE251" s="10"/>
      <c r="TF251" s="10"/>
      <c r="TG251" s="10"/>
      <c r="TH251" s="10"/>
      <c r="TI251" s="10"/>
      <c r="TJ251" s="10"/>
      <c r="TK251" s="10"/>
      <c r="TL251" s="10"/>
      <c r="TM251" s="10"/>
      <c r="TN251" s="10"/>
      <c r="TO251" s="10"/>
      <c r="TP251" s="10"/>
      <c r="TQ251" s="10"/>
      <c r="TR251" s="10"/>
      <c r="TS251" s="10"/>
      <c r="TT251" s="10"/>
      <c r="TU251" s="10"/>
      <c r="TV251" s="10"/>
      <c r="TW251" s="10"/>
      <c r="TX251" s="10"/>
      <c r="TY251" s="10"/>
      <c r="TZ251" s="10"/>
      <c r="UA251" s="10"/>
      <c r="UB251" s="10"/>
      <c r="UC251" s="10"/>
      <c r="UD251" s="10"/>
      <c r="UE251" s="10"/>
      <c r="UF251" s="10"/>
      <c r="UG251" s="10"/>
      <c r="UH251" s="10"/>
      <c r="UI251" s="10"/>
      <c r="UJ251" s="10"/>
      <c r="UK251" s="10"/>
      <c r="UL251" s="10"/>
      <c r="UM251" s="10"/>
      <c r="UN251" s="10"/>
      <c r="UO251" s="10"/>
      <c r="UP251" s="10"/>
      <c r="UQ251" s="10"/>
      <c r="UR251" s="10"/>
      <c r="US251" s="10"/>
      <c r="UT251" s="10"/>
      <c r="UU251" s="10"/>
      <c r="UV251" s="10"/>
      <c r="UW251" s="10"/>
      <c r="UX251" s="10"/>
      <c r="UY251" s="10"/>
      <c r="UZ251" s="10"/>
      <c r="VA251" s="10"/>
      <c r="VB251" s="10"/>
      <c r="VC251" s="10"/>
      <c r="VD251" s="10"/>
      <c r="VE251" s="10"/>
      <c r="VF251" s="10"/>
      <c r="VG251" s="10"/>
      <c r="VH251" s="10"/>
      <c r="VI251" s="10"/>
      <c r="VJ251" s="10"/>
      <c r="VK251" s="10"/>
      <c r="VL251" s="10"/>
      <c r="VM251" s="10"/>
      <c r="VN251" s="10"/>
      <c r="VO251" s="10"/>
      <c r="VP251" s="10"/>
      <c r="VQ251" s="10"/>
      <c r="VR251" s="10"/>
      <c r="VS251" s="10"/>
      <c r="VT251" s="10"/>
      <c r="VU251" s="10"/>
      <c r="VV251" s="10"/>
      <c r="VW251" s="10"/>
      <c r="VX251" s="10"/>
      <c r="VY251" s="10"/>
      <c r="VZ251" s="10"/>
      <c r="WA251" s="10"/>
      <c r="WB251" s="10"/>
      <c r="WC251" s="10"/>
      <c r="WD251" s="10"/>
      <c r="WE251" s="10"/>
      <c r="WF251" s="10"/>
      <c r="WG251" s="10"/>
      <c r="WH251" s="10"/>
      <c r="WI251" s="10"/>
      <c r="WJ251" s="10"/>
      <c r="WK251" s="10"/>
      <c r="WL251" s="10"/>
      <c r="WM251" s="10"/>
      <c r="WN251" s="10"/>
      <c r="WO251" s="10"/>
      <c r="WP251" s="10"/>
      <c r="WQ251" s="10"/>
      <c r="WR251" s="10"/>
      <c r="WS251" s="10"/>
      <c r="WT251" s="10"/>
      <c r="WU251" s="10"/>
      <c r="WV251" s="10"/>
      <c r="WW251" s="10"/>
      <c r="WX251" s="10"/>
      <c r="WY251" s="10"/>
      <c r="WZ251" s="10"/>
      <c r="XA251" s="10"/>
      <c r="XB251" s="10"/>
      <c r="XC251" s="10"/>
      <c r="XD251" s="10"/>
      <c r="XE251" s="10"/>
      <c r="XF251" s="10"/>
      <c r="XG251" s="10"/>
      <c r="XH251" s="10"/>
      <c r="XI251" s="10"/>
      <c r="XJ251" s="10"/>
      <c r="XK251" s="10"/>
      <c r="XL251" s="10"/>
      <c r="XM251" s="10"/>
      <c r="XN251" s="10"/>
      <c r="XO251" s="10"/>
      <c r="XP251" s="10"/>
      <c r="XQ251" s="10"/>
      <c r="XR251" s="10"/>
      <c r="XS251" s="10"/>
      <c r="XT251" s="10"/>
      <c r="XU251" s="10"/>
      <c r="XV251" s="10"/>
      <c r="XW251" s="10"/>
      <c r="XX251" s="10"/>
      <c r="XY251" s="10"/>
      <c r="XZ251" s="10"/>
      <c r="YA251" s="10"/>
      <c r="YB251" s="10"/>
      <c r="YC251" s="10"/>
      <c r="YD251" s="10"/>
      <c r="YE251" s="10"/>
      <c r="YF251" s="10"/>
      <c r="YG251" s="10"/>
      <c r="YH251" s="10"/>
      <c r="YI251" s="10"/>
      <c r="YJ251" s="10"/>
      <c r="YK251" s="10"/>
      <c r="YL251" s="10"/>
      <c r="YM251" s="10"/>
      <c r="YN251" s="10"/>
      <c r="YO251" s="10"/>
      <c r="YP251" s="10"/>
      <c r="YQ251" s="10"/>
      <c r="YR251" s="10"/>
      <c r="YS251" s="10"/>
      <c r="YT251" s="10"/>
      <c r="YU251" s="10"/>
      <c r="YV251" s="10"/>
      <c r="YW251" s="10"/>
      <c r="YX251" s="10"/>
      <c r="YY251" s="10"/>
      <c r="YZ251" s="10"/>
      <c r="ZA251" s="10"/>
      <c r="ZB251" s="10"/>
      <c r="ZC251" s="10"/>
      <c r="ZD251" s="10"/>
      <c r="ZE251" s="10"/>
      <c r="ZF251" s="10"/>
      <c r="ZG251" s="10"/>
      <c r="ZH251" s="10"/>
      <c r="ZI251" s="10"/>
      <c r="ZJ251" s="10"/>
      <c r="ZK251" s="10"/>
      <c r="ZL251" s="10"/>
      <c r="ZM251" s="10"/>
      <c r="ZN251" s="10"/>
      <c r="ZO251" s="10"/>
      <c r="ZP251" s="10"/>
      <c r="ZQ251" s="10"/>
      <c r="ZR251" s="10"/>
      <c r="ZS251" s="10"/>
      <c r="ZT251" s="10"/>
      <c r="ZU251" s="10"/>
      <c r="ZV251" s="10"/>
      <c r="ZW251" s="10"/>
      <c r="ZX251" s="10"/>
      <c r="ZY251" s="10"/>
      <c r="ZZ251" s="10"/>
      <c r="AAA251" s="10"/>
      <c r="AAB251" s="10"/>
      <c r="AAC251" s="10"/>
      <c r="AAD251" s="10"/>
      <c r="AAE251" s="10"/>
      <c r="AAF251" s="10"/>
      <c r="AAG251" s="10"/>
      <c r="AAH251" s="10"/>
      <c r="AAI251" s="10"/>
      <c r="AAJ251" s="10"/>
      <c r="AAK251" s="10"/>
      <c r="AAL251" s="10"/>
      <c r="AAM251" s="10"/>
      <c r="AAN251" s="10"/>
      <c r="AAO251" s="10"/>
      <c r="AAP251" s="10"/>
      <c r="AAQ251" s="10"/>
      <c r="AAR251" s="10"/>
      <c r="AAS251" s="10"/>
      <c r="AAT251" s="10"/>
      <c r="AAU251" s="10"/>
      <c r="AAV251" s="10"/>
      <c r="AAW251" s="10"/>
      <c r="AAX251" s="10"/>
      <c r="AAY251" s="10"/>
      <c r="AAZ251" s="10"/>
      <c r="ABA251" s="10"/>
      <c r="ABB251" s="10"/>
      <c r="ABC251" s="10"/>
      <c r="ABD251" s="10"/>
      <c r="ABE251" s="10"/>
      <c r="ABF251" s="10"/>
      <c r="ABG251" s="10"/>
      <c r="ABH251" s="10"/>
      <c r="ABI251" s="10"/>
      <c r="ABJ251" s="10"/>
      <c r="ABK251" s="10"/>
      <c r="ABL251" s="10"/>
      <c r="ABM251" s="10"/>
      <c r="ABN251" s="10"/>
      <c r="ABO251" s="10"/>
      <c r="ABP251" s="10"/>
      <c r="ABQ251" s="10"/>
      <c r="ABR251" s="10"/>
      <c r="ABS251" s="10"/>
      <c r="ABT251" s="10"/>
      <c r="ABU251" s="10"/>
      <c r="ABV251" s="10"/>
      <c r="ABW251" s="10"/>
      <c r="ABX251" s="10"/>
      <c r="ABY251" s="10"/>
      <c r="ABZ251" s="10"/>
      <c r="ACA251" s="10"/>
      <c r="ACB251" s="10"/>
      <c r="ACC251" s="10"/>
      <c r="ACD251" s="10"/>
      <c r="ACE251" s="10"/>
      <c r="ACF251" s="10"/>
      <c r="ACG251" s="10"/>
      <c r="ACH251" s="10"/>
      <c r="ACI251" s="10"/>
      <c r="ACJ251" s="10"/>
      <c r="ACK251" s="10"/>
      <c r="ACL251" s="10"/>
      <c r="ACM251" s="10"/>
      <c r="ACN251" s="10"/>
      <c r="ACO251" s="10"/>
      <c r="ACP251" s="10"/>
      <c r="ACQ251" s="10"/>
      <c r="ACR251" s="10"/>
      <c r="ACS251" s="10"/>
      <c r="ACT251" s="10"/>
      <c r="ACU251" s="10"/>
      <c r="ACV251" s="10"/>
      <c r="ACW251" s="10"/>
      <c r="ACX251" s="10"/>
      <c r="ACY251" s="10"/>
      <c r="ACZ251" s="10"/>
      <c r="ADA251" s="10"/>
      <c r="ADB251" s="10"/>
      <c r="ADC251" s="10"/>
      <c r="ADD251" s="10"/>
      <c r="ADE251" s="10"/>
      <c r="ADF251" s="10"/>
      <c r="ADG251" s="10"/>
      <c r="ADH251" s="10"/>
      <c r="ADI251" s="10"/>
      <c r="ADJ251" s="10"/>
      <c r="ADK251" s="10"/>
      <c r="ADL251" s="10"/>
      <c r="ADM251" s="10"/>
      <c r="ADN251" s="10"/>
      <c r="ADO251" s="10"/>
      <c r="ADP251" s="10"/>
      <c r="ADQ251" s="10"/>
      <c r="ADR251" s="10"/>
      <c r="ADS251" s="10"/>
      <c r="ADT251" s="10"/>
      <c r="ADU251" s="10"/>
      <c r="ADV251" s="10"/>
      <c r="ADW251" s="10"/>
      <c r="ADX251" s="10"/>
      <c r="ADY251" s="10"/>
      <c r="ADZ251" s="10"/>
      <c r="AEA251" s="10"/>
      <c r="AEB251" s="10"/>
      <c r="AEC251" s="10"/>
      <c r="AED251" s="10"/>
    </row>
    <row r="252" spans="1:810" s="88" customFormat="1" ht="36" customHeight="1" x14ac:dyDescent="0.3">
      <c r="A252" s="49"/>
      <c r="B252" s="51">
        <v>3</v>
      </c>
      <c r="C252" s="78" t="s">
        <v>597</v>
      </c>
      <c r="D252" s="87" t="s">
        <v>73</v>
      </c>
      <c r="E252" s="79" t="s">
        <v>58</v>
      </c>
      <c r="F252" s="79" t="s">
        <v>204</v>
      </c>
      <c r="G252" s="79">
        <v>25</v>
      </c>
      <c r="H252" s="80"/>
      <c r="I252" s="79">
        <v>2</v>
      </c>
      <c r="J252" s="79" t="s">
        <v>42</v>
      </c>
      <c r="K252" s="79" t="s">
        <v>147</v>
      </c>
      <c r="L252" s="105">
        <v>42</v>
      </c>
      <c r="M252" s="82">
        <v>1965</v>
      </c>
      <c r="N252" s="83">
        <v>23829</v>
      </c>
      <c r="O252" s="80"/>
      <c r="P252" s="84"/>
      <c r="Q252" s="84"/>
      <c r="R252" s="85" t="s">
        <v>302</v>
      </c>
      <c r="S252" s="138" t="s">
        <v>593</v>
      </c>
      <c r="T252" s="45"/>
      <c r="U252" s="46" t="str">
        <f t="shared" si="3"/>
        <v>Cu</v>
      </c>
      <c r="V252" s="45"/>
      <c r="W252" s="45"/>
      <c r="X252" s="45"/>
      <c r="Y252" s="45"/>
      <c r="Z252" s="45"/>
      <c r="AA252" s="45"/>
      <c r="AB252" s="45"/>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c r="IW252" s="10"/>
      <c r="IX252" s="10"/>
      <c r="IY252" s="10"/>
      <c r="IZ252" s="10"/>
      <c r="JA252" s="10"/>
      <c r="JB252" s="10"/>
      <c r="JC252" s="10"/>
      <c r="JD252" s="10"/>
      <c r="JE252" s="10"/>
      <c r="JF252" s="10"/>
      <c r="JG252" s="10"/>
      <c r="JH252" s="10"/>
      <c r="JI252" s="10"/>
      <c r="JJ252" s="10"/>
      <c r="JK252" s="10"/>
      <c r="JL252" s="10"/>
      <c r="JM252" s="10"/>
      <c r="JN252" s="10"/>
      <c r="JO252" s="10"/>
      <c r="JP252" s="10"/>
      <c r="JQ252" s="10"/>
      <c r="JR252" s="10"/>
      <c r="JS252" s="10"/>
      <c r="JT252" s="10"/>
      <c r="JU252" s="10"/>
      <c r="JV252" s="10"/>
      <c r="JW252" s="10"/>
      <c r="JX252" s="10"/>
      <c r="JY252" s="10"/>
      <c r="JZ252" s="10"/>
      <c r="KA252" s="10"/>
      <c r="KB252" s="10"/>
      <c r="KC252" s="10"/>
      <c r="KD252" s="10"/>
      <c r="KE252" s="10"/>
      <c r="KF252" s="10"/>
      <c r="KG252" s="10"/>
      <c r="KH252" s="10"/>
      <c r="KI252" s="10"/>
      <c r="KJ252" s="10"/>
      <c r="KK252" s="10"/>
      <c r="KL252" s="10"/>
      <c r="KM252" s="10"/>
      <c r="KN252" s="10"/>
      <c r="KO252" s="10"/>
      <c r="KP252" s="10"/>
      <c r="KQ252" s="10"/>
      <c r="KR252" s="10"/>
      <c r="KS252" s="10"/>
      <c r="KT252" s="10"/>
      <c r="KU252" s="10"/>
      <c r="KV252" s="10"/>
      <c r="KW252" s="10"/>
      <c r="KX252" s="10"/>
      <c r="KY252" s="10"/>
      <c r="KZ252" s="10"/>
      <c r="LA252" s="10"/>
      <c r="LB252" s="10"/>
      <c r="LC252" s="10"/>
      <c r="LD252" s="10"/>
      <c r="LE252" s="10"/>
      <c r="LF252" s="10"/>
      <c r="LG252" s="10"/>
      <c r="LH252" s="10"/>
      <c r="LI252" s="10"/>
      <c r="LJ252" s="10"/>
      <c r="LK252" s="10"/>
      <c r="LL252" s="10"/>
      <c r="LM252" s="10"/>
      <c r="LN252" s="10"/>
      <c r="LO252" s="10"/>
      <c r="LP252" s="10"/>
      <c r="LQ252" s="10"/>
      <c r="LR252" s="10"/>
      <c r="LS252" s="10"/>
      <c r="LT252" s="10"/>
      <c r="LU252" s="10"/>
      <c r="LV252" s="10"/>
      <c r="LW252" s="10"/>
      <c r="LX252" s="10"/>
      <c r="LY252" s="10"/>
      <c r="LZ252" s="10"/>
      <c r="MA252" s="10"/>
      <c r="MB252" s="10"/>
      <c r="MC252" s="10"/>
      <c r="MD252" s="10"/>
      <c r="ME252" s="10"/>
      <c r="MF252" s="10"/>
      <c r="MG252" s="10"/>
      <c r="MH252" s="10"/>
      <c r="MI252" s="10"/>
      <c r="MJ252" s="10"/>
      <c r="MK252" s="10"/>
      <c r="ML252" s="10"/>
      <c r="MM252" s="10"/>
      <c r="MN252" s="10"/>
      <c r="MO252" s="10"/>
      <c r="MP252" s="10"/>
      <c r="MQ252" s="10"/>
      <c r="MR252" s="10"/>
      <c r="MS252" s="10"/>
      <c r="MT252" s="10"/>
      <c r="MU252" s="10"/>
      <c r="MV252" s="10"/>
      <c r="MW252" s="10"/>
      <c r="MX252" s="10"/>
      <c r="MY252" s="10"/>
      <c r="MZ252" s="10"/>
      <c r="NA252" s="10"/>
      <c r="NB252" s="10"/>
      <c r="NC252" s="10"/>
      <c r="ND252" s="10"/>
      <c r="NE252" s="10"/>
      <c r="NF252" s="10"/>
      <c r="NG252" s="10"/>
      <c r="NH252" s="10"/>
      <c r="NI252" s="10"/>
      <c r="NJ252" s="10"/>
      <c r="NK252" s="10"/>
      <c r="NL252" s="10"/>
      <c r="NM252" s="10"/>
      <c r="NN252" s="10"/>
      <c r="NO252" s="10"/>
      <c r="NP252" s="10"/>
      <c r="NQ252" s="10"/>
      <c r="NR252" s="10"/>
      <c r="NS252" s="10"/>
      <c r="NT252" s="10"/>
      <c r="NU252" s="10"/>
      <c r="NV252" s="10"/>
      <c r="NW252" s="10"/>
      <c r="NX252" s="10"/>
      <c r="NY252" s="10"/>
      <c r="NZ252" s="10"/>
      <c r="OA252" s="10"/>
      <c r="OB252" s="10"/>
      <c r="OC252" s="10"/>
      <c r="OD252" s="10"/>
      <c r="OE252" s="10"/>
      <c r="OF252" s="10"/>
      <c r="OG252" s="10"/>
      <c r="OH252" s="10"/>
      <c r="OI252" s="10"/>
      <c r="OJ252" s="10"/>
      <c r="OK252" s="10"/>
      <c r="OL252" s="10"/>
      <c r="OM252" s="10"/>
      <c r="ON252" s="10"/>
      <c r="OO252" s="10"/>
      <c r="OP252" s="10"/>
      <c r="OQ252" s="10"/>
      <c r="OR252" s="10"/>
      <c r="OS252" s="10"/>
      <c r="OT252" s="10"/>
      <c r="OU252" s="10"/>
      <c r="OV252" s="10"/>
      <c r="OW252" s="10"/>
      <c r="OX252" s="10"/>
      <c r="OY252" s="10"/>
      <c r="OZ252" s="10"/>
      <c r="PA252" s="10"/>
      <c r="PB252" s="10"/>
      <c r="PC252" s="10"/>
      <c r="PD252" s="10"/>
      <c r="PE252" s="10"/>
      <c r="PF252" s="10"/>
      <c r="PG252" s="10"/>
      <c r="PH252" s="10"/>
      <c r="PI252" s="10"/>
      <c r="PJ252" s="10"/>
      <c r="PK252" s="10"/>
      <c r="PL252" s="10"/>
      <c r="PM252" s="10"/>
      <c r="PN252" s="10"/>
      <c r="PO252" s="10"/>
      <c r="PP252" s="10"/>
      <c r="PQ252" s="10"/>
      <c r="PR252" s="10"/>
      <c r="PS252" s="10"/>
      <c r="PT252" s="10"/>
      <c r="PU252" s="10"/>
      <c r="PV252" s="10"/>
      <c r="PW252" s="10"/>
      <c r="PX252" s="10"/>
      <c r="PY252" s="10"/>
      <c r="PZ252" s="10"/>
      <c r="QA252" s="10"/>
      <c r="QB252" s="10"/>
      <c r="QC252" s="10"/>
      <c r="QD252" s="10"/>
      <c r="QE252" s="10"/>
      <c r="QF252" s="10"/>
      <c r="QG252" s="10"/>
      <c r="QH252" s="10"/>
      <c r="QI252" s="10"/>
      <c r="QJ252" s="10"/>
      <c r="QK252" s="10"/>
      <c r="QL252" s="10"/>
      <c r="QM252" s="10"/>
      <c r="QN252" s="10"/>
      <c r="QO252" s="10"/>
      <c r="QP252" s="10"/>
      <c r="QQ252" s="10"/>
      <c r="QR252" s="10"/>
      <c r="QS252" s="10"/>
      <c r="QT252" s="10"/>
      <c r="QU252" s="10"/>
      <c r="QV252" s="10"/>
      <c r="QW252" s="10"/>
      <c r="QX252" s="10"/>
      <c r="QY252" s="10"/>
      <c r="QZ252" s="10"/>
      <c r="RA252" s="10"/>
      <c r="RB252" s="10"/>
      <c r="RC252" s="10"/>
      <c r="RD252" s="10"/>
      <c r="RE252" s="10"/>
      <c r="RF252" s="10"/>
      <c r="RG252" s="10"/>
      <c r="RH252" s="10"/>
      <c r="RI252" s="10"/>
      <c r="RJ252" s="10"/>
      <c r="RK252" s="10"/>
      <c r="RL252" s="10"/>
      <c r="RM252" s="10"/>
      <c r="RN252" s="10"/>
      <c r="RO252" s="10"/>
      <c r="RP252" s="10"/>
      <c r="RQ252" s="10"/>
      <c r="RR252" s="10"/>
      <c r="RS252" s="10"/>
      <c r="RT252" s="10"/>
      <c r="RU252" s="10"/>
      <c r="RV252" s="10"/>
      <c r="RW252" s="10"/>
      <c r="RX252" s="10"/>
      <c r="RY252" s="10"/>
      <c r="RZ252" s="10"/>
      <c r="SA252" s="10"/>
      <c r="SB252" s="10"/>
      <c r="SC252" s="10"/>
      <c r="SD252" s="10"/>
      <c r="SE252" s="10"/>
      <c r="SF252" s="10"/>
      <c r="SG252" s="10"/>
      <c r="SH252" s="10"/>
      <c r="SI252" s="10"/>
      <c r="SJ252" s="10"/>
      <c r="SK252" s="10"/>
      <c r="SL252" s="10"/>
      <c r="SM252" s="10"/>
      <c r="SN252" s="10"/>
      <c r="SO252" s="10"/>
      <c r="SP252" s="10"/>
      <c r="SQ252" s="10"/>
      <c r="SR252" s="10"/>
      <c r="SS252" s="10"/>
      <c r="ST252" s="10"/>
      <c r="SU252" s="10"/>
      <c r="SV252" s="10"/>
      <c r="SW252" s="10"/>
      <c r="SX252" s="10"/>
      <c r="SY252" s="10"/>
      <c r="SZ252" s="10"/>
      <c r="TA252" s="10"/>
      <c r="TB252" s="10"/>
      <c r="TC252" s="10"/>
      <c r="TD252" s="10"/>
      <c r="TE252" s="10"/>
      <c r="TF252" s="10"/>
      <c r="TG252" s="10"/>
      <c r="TH252" s="10"/>
      <c r="TI252" s="10"/>
      <c r="TJ252" s="10"/>
      <c r="TK252" s="10"/>
      <c r="TL252" s="10"/>
      <c r="TM252" s="10"/>
      <c r="TN252" s="10"/>
      <c r="TO252" s="10"/>
      <c r="TP252" s="10"/>
      <c r="TQ252" s="10"/>
      <c r="TR252" s="10"/>
      <c r="TS252" s="10"/>
      <c r="TT252" s="10"/>
      <c r="TU252" s="10"/>
      <c r="TV252" s="10"/>
      <c r="TW252" s="10"/>
      <c r="TX252" s="10"/>
      <c r="TY252" s="10"/>
      <c r="TZ252" s="10"/>
      <c r="UA252" s="10"/>
      <c r="UB252" s="10"/>
      <c r="UC252" s="10"/>
      <c r="UD252" s="10"/>
      <c r="UE252" s="10"/>
      <c r="UF252" s="10"/>
      <c r="UG252" s="10"/>
      <c r="UH252" s="10"/>
      <c r="UI252" s="10"/>
      <c r="UJ252" s="10"/>
      <c r="UK252" s="10"/>
      <c r="UL252" s="10"/>
      <c r="UM252" s="10"/>
      <c r="UN252" s="10"/>
      <c r="UO252" s="10"/>
      <c r="UP252" s="10"/>
      <c r="UQ252" s="10"/>
      <c r="UR252" s="10"/>
      <c r="US252" s="10"/>
      <c r="UT252" s="10"/>
      <c r="UU252" s="10"/>
      <c r="UV252" s="10"/>
      <c r="UW252" s="10"/>
      <c r="UX252" s="10"/>
      <c r="UY252" s="10"/>
      <c r="UZ252" s="10"/>
      <c r="VA252" s="10"/>
      <c r="VB252" s="10"/>
      <c r="VC252" s="10"/>
      <c r="VD252" s="10"/>
      <c r="VE252" s="10"/>
      <c r="VF252" s="10"/>
      <c r="VG252" s="10"/>
      <c r="VH252" s="10"/>
      <c r="VI252" s="10"/>
      <c r="VJ252" s="10"/>
      <c r="VK252" s="10"/>
      <c r="VL252" s="10"/>
      <c r="VM252" s="10"/>
      <c r="VN252" s="10"/>
      <c r="VO252" s="10"/>
      <c r="VP252" s="10"/>
      <c r="VQ252" s="10"/>
      <c r="VR252" s="10"/>
      <c r="VS252" s="10"/>
      <c r="VT252" s="10"/>
      <c r="VU252" s="10"/>
      <c r="VV252" s="10"/>
      <c r="VW252" s="10"/>
      <c r="VX252" s="10"/>
      <c r="VY252" s="10"/>
      <c r="VZ252" s="10"/>
      <c r="WA252" s="10"/>
      <c r="WB252" s="10"/>
      <c r="WC252" s="10"/>
      <c r="WD252" s="10"/>
      <c r="WE252" s="10"/>
      <c r="WF252" s="10"/>
      <c r="WG252" s="10"/>
      <c r="WH252" s="10"/>
      <c r="WI252" s="10"/>
      <c r="WJ252" s="10"/>
      <c r="WK252" s="10"/>
      <c r="WL252" s="10"/>
      <c r="WM252" s="10"/>
      <c r="WN252" s="10"/>
      <c r="WO252" s="10"/>
      <c r="WP252" s="10"/>
      <c r="WQ252" s="10"/>
      <c r="WR252" s="10"/>
      <c r="WS252" s="10"/>
      <c r="WT252" s="10"/>
      <c r="WU252" s="10"/>
      <c r="WV252" s="10"/>
      <c r="WW252" s="10"/>
      <c r="WX252" s="10"/>
      <c r="WY252" s="10"/>
      <c r="WZ252" s="10"/>
      <c r="XA252" s="10"/>
      <c r="XB252" s="10"/>
      <c r="XC252" s="10"/>
      <c r="XD252" s="10"/>
      <c r="XE252" s="10"/>
      <c r="XF252" s="10"/>
      <c r="XG252" s="10"/>
      <c r="XH252" s="10"/>
      <c r="XI252" s="10"/>
      <c r="XJ252" s="10"/>
      <c r="XK252" s="10"/>
      <c r="XL252" s="10"/>
      <c r="XM252" s="10"/>
      <c r="XN252" s="10"/>
      <c r="XO252" s="10"/>
      <c r="XP252" s="10"/>
      <c r="XQ252" s="10"/>
      <c r="XR252" s="10"/>
      <c r="XS252" s="10"/>
      <c r="XT252" s="10"/>
      <c r="XU252" s="10"/>
      <c r="XV252" s="10"/>
      <c r="XW252" s="10"/>
      <c r="XX252" s="10"/>
      <c r="XY252" s="10"/>
      <c r="XZ252" s="10"/>
      <c r="YA252" s="10"/>
      <c r="YB252" s="10"/>
      <c r="YC252" s="10"/>
      <c r="YD252" s="10"/>
      <c r="YE252" s="10"/>
      <c r="YF252" s="10"/>
      <c r="YG252" s="10"/>
      <c r="YH252" s="10"/>
      <c r="YI252" s="10"/>
      <c r="YJ252" s="10"/>
      <c r="YK252" s="10"/>
      <c r="YL252" s="10"/>
      <c r="YM252" s="10"/>
      <c r="YN252" s="10"/>
      <c r="YO252" s="10"/>
      <c r="YP252" s="10"/>
      <c r="YQ252" s="10"/>
      <c r="YR252" s="10"/>
      <c r="YS252" s="10"/>
      <c r="YT252" s="10"/>
      <c r="YU252" s="10"/>
      <c r="YV252" s="10"/>
      <c r="YW252" s="10"/>
      <c r="YX252" s="10"/>
      <c r="YY252" s="10"/>
      <c r="YZ252" s="10"/>
      <c r="ZA252" s="10"/>
      <c r="ZB252" s="10"/>
      <c r="ZC252" s="10"/>
      <c r="ZD252" s="10"/>
      <c r="ZE252" s="10"/>
      <c r="ZF252" s="10"/>
      <c r="ZG252" s="10"/>
      <c r="ZH252" s="10"/>
      <c r="ZI252" s="10"/>
      <c r="ZJ252" s="10"/>
      <c r="ZK252" s="10"/>
      <c r="ZL252" s="10"/>
      <c r="ZM252" s="10"/>
      <c r="ZN252" s="10"/>
      <c r="ZO252" s="10"/>
      <c r="ZP252" s="10"/>
      <c r="ZQ252" s="10"/>
      <c r="ZR252" s="10"/>
      <c r="ZS252" s="10"/>
      <c r="ZT252" s="10"/>
      <c r="ZU252" s="10"/>
      <c r="ZV252" s="10"/>
      <c r="ZW252" s="10"/>
      <c r="ZX252" s="10"/>
      <c r="ZY252" s="10"/>
      <c r="ZZ252" s="10"/>
      <c r="AAA252" s="10"/>
      <c r="AAB252" s="10"/>
      <c r="AAC252" s="10"/>
      <c r="AAD252" s="10"/>
      <c r="AAE252" s="10"/>
      <c r="AAF252" s="10"/>
      <c r="AAG252" s="10"/>
      <c r="AAH252" s="10"/>
      <c r="AAI252" s="10"/>
      <c r="AAJ252" s="10"/>
      <c r="AAK252" s="10"/>
      <c r="AAL252" s="10"/>
      <c r="AAM252" s="10"/>
      <c r="AAN252" s="10"/>
      <c r="AAO252" s="10"/>
      <c r="AAP252" s="10"/>
      <c r="AAQ252" s="10"/>
      <c r="AAR252" s="10"/>
      <c r="AAS252" s="10"/>
      <c r="AAT252" s="10"/>
      <c r="AAU252" s="10"/>
      <c r="AAV252" s="10"/>
      <c r="AAW252" s="10"/>
      <c r="AAX252" s="10"/>
      <c r="AAY252" s="10"/>
      <c r="AAZ252" s="10"/>
      <c r="ABA252" s="10"/>
      <c r="ABB252" s="10"/>
      <c r="ABC252" s="10"/>
      <c r="ABD252" s="10"/>
      <c r="ABE252" s="10"/>
      <c r="ABF252" s="10"/>
      <c r="ABG252" s="10"/>
      <c r="ABH252" s="10"/>
      <c r="ABI252" s="10"/>
      <c r="ABJ252" s="10"/>
      <c r="ABK252" s="10"/>
      <c r="ABL252" s="10"/>
      <c r="ABM252" s="10"/>
      <c r="ABN252" s="10"/>
      <c r="ABO252" s="10"/>
      <c r="ABP252" s="10"/>
      <c r="ABQ252" s="10"/>
      <c r="ABR252" s="10"/>
      <c r="ABS252" s="10"/>
      <c r="ABT252" s="10"/>
      <c r="ABU252" s="10"/>
      <c r="ABV252" s="10"/>
      <c r="ABW252" s="10"/>
      <c r="ABX252" s="10"/>
      <c r="ABY252" s="10"/>
      <c r="ABZ252" s="10"/>
      <c r="ACA252" s="10"/>
      <c r="ACB252" s="10"/>
      <c r="ACC252" s="10"/>
      <c r="ACD252" s="10"/>
      <c r="ACE252" s="10"/>
      <c r="ACF252" s="10"/>
      <c r="ACG252" s="10"/>
      <c r="ACH252" s="10"/>
      <c r="ACI252" s="10"/>
      <c r="ACJ252" s="10"/>
      <c r="ACK252" s="10"/>
      <c r="ACL252" s="10"/>
      <c r="ACM252" s="10"/>
      <c r="ACN252" s="10"/>
      <c r="ACO252" s="10"/>
      <c r="ACP252" s="10"/>
      <c r="ACQ252" s="10"/>
      <c r="ACR252" s="10"/>
      <c r="ACS252" s="10"/>
      <c r="ACT252" s="10"/>
      <c r="ACU252" s="10"/>
      <c r="ACV252" s="10"/>
      <c r="ACW252" s="10"/>
      <c r="ACX252" s="10"/>
      <c r="ACY252" s="10"/>
      <c r="ACZ252" s="10"/>
      <c r="ADA252" s="10"/>
      <c r="ADB252" s="10"/>
      <c r="ADC252" s="10"/>
      <c r="ADD252" s="10"/>
      <c r="ADE252" s="10"/>
      <c r="ADF252" s="10"/>
      <c r="ADG252" s="10"/>
      <c r="ADH252" s="10"/>
      <c r="ADI252" s="10"/>
      <c r="ADJ252" s="10"/>
      <c r="ADK252" s="10"/>
      <c r="ADL252" s="10"/>
      <c r="ADM252" s="10"/>
      <c r="ADN252" s="10"/>
      <c r="ADO252" s="10"/>
      <c r="ADP252" s="10"/>
      <c r="ADQ252" s="10"/>
      <c r="ADR252" s="10"/>
      <c r="ADS252" s="10"/>
      <c r="ADT252" s="10"/>
      <c r="ADU252" s="10"/>
      <c r="ADV252" s="10"/>
      <c r="ADW252" s="10"/>
      <c r="ADX252" s="10"/>
      <c r="ADY252" s="10"/>
      <c r="ADZ252" s="10"/>
      <c r="AEA252" s="10"/>
      <c r="AEB252" s="10"/>
      <c r="AEC252" s="10"/>
      <c r="AED252" s="10"/>
    </row>
    <row r="253" spans="1:810" s="88" customFormat="1" ht="36" customHeight="1" x14ac:dyDescent="0.3">
      <c r="A253" s="49"/>
      <c r="B253" s="51">
        <v>3</v>
      </c>
      <c r="C253" s="78" t="s">
        <v>598</v>
      </c>
      <c r="D253" s="87" t="s">
        <v>73</v>
      </c>
      <c r="E253" s="79" t="s">
        <v>58</v>
      </c>
      <c r="F253" s="79" t="s">
        <v>204</v>
      </c>
      <c r="G253" s="79">
        <v>5</v>
      </c>
      <c r="H253" s="80"/>
      <c r="I253" s="79">
        <v>1</v>
      </c>
      <c r="J253" s="79" t="s">
        <v>32</v>
      </c>
      <c r="K253" s="79" t="s">
        <v>147</v>
      </c>
      <c r="L253" s="105">
        <v>55</v>
      </c>
      <c r="M253" s="82">
        <v>1965</v>
      </c>
      <c r="N253" s="83">
        <v>23829</v>
      </c>
      <c r="O253" s="80">
        <v>800</v>
      </c>
      <c r="P253" s="84">
        <v>1</v>
      </c>
      <c r="Q253" s="84"/>
      <c r="R253" s="85" t="s">
        <v>302</v>
      </c>
      <c r="S253" s="138" t="s">
        <v>593</v>
      </c>
      <c r="T253" s="45"/>
      <c r="U253" s="46" t="str">
        <f t="shared" si="3"/>
        <v>Cu</v>
      </c>
      <c r="V253" s="45"/>
      <c r="W253" s="45"/>
      <c r="X253" s="45"/>
      <c r="Y253" s="45"/>
      <c r="Z253" s="45"/>
      <c r="AA253" s="45"/>
      <c r="AB253" s="45"/>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c r="IY253" s="10"/>
      <c r="IZ253" s="10"/>
      <c r="JA253" s="10"/>
      <c r="JB253" s="10"/>
      <c r="JC253" s="10"/>
      <c r="JD253" s="10"/>
      <c r="JE253" s="10"/>
      <c r="JF253" s="10"/>
      <c r="JG253" s="10"/>
      <c r="JH253" s="10"/>
      <c r="JI253" s="10"/>
      <c r="JJ253" s="10"/>
      <c r="JK253" s="10"/>
      <c r="JL253" s="10"/>
      <c r="JM253" s="10"/>
      <c r="JN253" s="10"/>
      <c r="JO253" s="10"/>
      <c r="JP253" s="10"/>
      <c r="JQ253" s="10"/>
      <c r="JR253" s="10"/>
      <c r="JS253" s="10"/>
      <c r="JT253" s="10"/>
      <c r="JU253" s="10"/>
      <c r="JV253" s="10"/>
      <c r="JW253" s="10"/>
      <c r="JX253" s="10"/>
      <c r="JY253" s="10"/>
      <c r="JZ253" s="10"/>
      <c r="KA253" s="10"/>
      <c r="KB253" s="10"/>
      <c r="KC253" s="10"/>
      <c r="KD253" s="10"/>
      <c r="KE253" s="10"/>
      <c r="KF253" s="10"/>
      <c r="KG253" s="10"/>
      <c r="KH253" s="10"/>
      <c r="KI253" s="10"/>
      <c r="KJ253" s="10"/>
      <c r="KK253" s="10"/>
      <c r="KL253" s="10"/>
      <c r="KM253" s="10"/>
      <c r="KN253" s="10"/>
      <c r="KO253" s="10"/>
      <c r="KP253" s="10"/>
      <c r="KQ253" s="10"/>
      <c r="KR253" s="10"/>
      <c r="KS253" s="10"/>
      <c r="KT253" s="10"/>
      <c r="KU253" s="10"/>
      <c r="KV253" s="10"/>
      <c r="KW253" s="10"/>
      <c r="KX253" s="10"/>
      <c r="KY253" s="10"/>
      <c r="KZ253" s="10"/>
      <c r="LA253" s="10"/>
      <c r="LB253" s="10"/>
      <c r="LC253" s="10"/>
      <c r="LD253" s="10"/>
      <c r="LE253" s="10"/>
      <c r="LF253" s="10"/>
      <c r="LG253" s="10"/>
      <c r="LH253" s="10"/>
      <c r="LI253" s="10"/>
      <c r="LJ253" s="10"/>
      <c r="LK253" s="10"/>
      <c r="LL253" s="10"/>
      <c r="LM253" s="10"/>
      <c r="LN253" s="10"/>
      <c r="LO253" s="10"/>
      <c r="LP253" s="10"/>
      <c r="LQ253" s="10"/>
      <c r="LR253" s="10"/>
      <c r="LS253" s="10"/>
      <c r="LT253" s="10"/>
      <c r="LU253" s="10"/>
      <c r="LV253" s="10"/>
      <c r="LW253" s="10"/>
      <c r="LX253" s="10"/>
      <c r="LY253" s="10"/>
      <c r="LZ253" s="10"/>
      <c r="MA253" s="10"/>
      <c r="MB253" s="10"/>
      <c r="MC253" s="10"/>
      <c r="MD253" s="10"/>
      <c r="ME253" s="10"/>
      <c r="MF253" s="10"/>
      <c r="MG253" s="10"/>
      <c r="MH253" s="10"/>
      <c r="MI253" s="10"/>
      <c r="MJ253" s="10"/>
      <c r="MK253" s="10"/>
      <c r="ML253" s="10"/>
      <c r="MM253" s="10"/>
      <c r="MN253" s="10"/>
      <c r="MO253" s="10"/>
      <c r="MP253" s="10"/>
      <c r="MQ253" s="10"/>
      <c r="MR253" s="10"/>
      <c r="MS253" s="10"/>
      <c r="MT253" s="10"/>
      <c r="MU253" s="10"/>
      <c r="MV253" s="10"/>
      <c r="MW253" s="10"/>
      <c r="MX253" s="10"/>
      <c r="MY253" s="10"/>
      <c r="MZ253" s="10"/>
      <c r="NA253" s="10"/>
      <c r="NB253" s="10"/>
      <c r="NC253" s="10"/>
      <c r="ND253" s="10"/>
      <c r="NE253" s="10"/>
      <c r="NF253" s="10"/>
      <c r="NG253" s="10"/>
      <c r="NH253" s="10"/>
      <c r="NI253" s="10"/>
      <c r="NJ253" s="10"/>
      <c r="NK253" s="10"/>
      <c r="NL253" s="10"/>
      <c r="NM253" s="10"/>
      <c r="NN253" s="10"/>
      <c r="NO253" s="10"/>
      <c r="NP253" s="10"/>
      <c r="NQ253" s="10"/>
      <c r="NR253" s="10"/>
      <c r="NS253" s="10"/>
      <c r="NT253" s="10"/>
      <c r="NU253" s="10"/>
      <c r="NV253" s="10"/>
      <c r="NW253" s="10"/>
      <c r="NX253" s="10"/>
      <c r="NY253" s="10"/>
      <c r="NZ253" s="10"/>
      <c r="OA253" s="10"/>
      <c r="OB253" s="10"/>
      <c r="OC253" s="10"/>
      <c r="OD253" s="10"/>
      <c r="OE253" s="10"/>
      <c r="OF253" s="10"/>
      <c r="OG253" s="10"/>
      <c r="OH253" s="10"/>
      <c r="OI253" s="10"/>
      <c r="OJ253" s="10"/>
      <c r="OK253" s="10"/>
      <c r="OL253" s="10"/>
      <c r="OM253" s="10"/>
      <c r="ON253" s="10"/>
      <c r="OO253" s="10"/>
      <c r="OP253" s="10"/>
      <c r="OQ253" s="10"/>
      <c r="OR253" s="10"/>
      <c r="OS253" s="10"/>
      <c r="OT253" s="10"/>
      <c r="OU253" s="10"/>
      <c r="OV253" s="10"/>
      <c r="OW253" s="10"/>
      <c r="OX253" s="10"/>
      <c r="OY253" s="10"/>
      <c r="OZ253" s="10"/>
      <c r="PA253" s="10"/>
      <c r="PB253" s="10"/>
      <c r="PC253" s="10"/>
      <c r="PD253" s="10"/>
      <c r="PE253" s="10"/>
      <c r="PF253" s="10"/>
      <c r="PG253" s="10"/>
      <c r="PH253" s="10"/>
      <c r="PI253" s="10"/>
      <c r="PJ253" s="10"/>
      <c r="PK253" s="10"/>
      <c r="PL253" s="10"/>
      <c r="PM253" s="10"/>
      <c r="PN253" s="10"/>
      <c r="PO253" s="10"/>
      <c r="PP253" s="10"/>
      <c r="PQ253" s="10"/>
      <c r="PR253" s="10"/>
      <c r="PS253" s="10"/>
      <c r="PT253" s="10"/>
      <c r="PU253" s="10"/>
      <c r="PV253" s="10"/>
      <c r="PW253" s="10"/>
      <c r="PX253" s="10"/>
      <c r="PY253" s="10"/>
      <c r="PZ253" s="10"/>
      <c r="QA253" s="10"/>
      <c r="QB253" s="10"/>
      <c r="QC253" s="10"/>
      <c r="QD253" s="10"/>
      <c r="QE253" s="10"/>
      <c r="QF253" s="10"/>
      <c r="QG253" s="10"/>
      <c r="QH253" s="10"/>
      <c r="QI253" s="10"/>
      <c r="QJ253" s="10"/>
      <c r="QK253" s="10"/>
      <c r="QL253" s="10"/>
      <c r="QM253" s="10"/>
      <c r="QN253" s="10"/>
      <c r="QO253" s="10"/>
      <c r="QP253" s="10"/>
      <c r="QQ253" s="10"/>
      <c r="QR253" s="10"/>
      <c r="QS253" s="10"/>
      <c r="QT253" s="10"/>
      <c r="QU253" s="10"/>
      <c r="QV253" s="10"/>
      <c r="QW253" s="10"/>
      <c r="QX253" s="10"/>
      <c r="QY253" s="10"/>
      <c r="QZ253" s="10"/>
      <c r="RA253" s="10"/>
      <c r="RB253" s="10"/>
      <c r="RC253" s="10"/>
      <c r="RD253" s="10"/>
      <c r="RE253" s="10"/>
      <c r="RF253" s="10"/>
      <c r="RG253" s="10"/>
      <c r="RH253" s="10"/>
      <c r="RI253" s="10"/>
      <c r="RJ253" s="10"/>
      <c r="RK253" s="10"/>
      <c r="RL253" s="10"/>
      <c r="RM253" s="10"/>
      <c r="RN253" s="10"/>
      <c r="RO253" s="10"/>
      <c r="RP253" s="10"/>
      <c r="RQ253" s="10"/>
      <c r="RR253" s="10"/>
      <c r="RS253" s="10"/>
      <c r="RT253" s="10"/>
      <c r="RU253" s="10"/>
      <c r="RV253" s="10"/>
      <c r="RW253" s="10"/>
      <c r="RX253" s="10"/>
      <c r="RY253" s="10"/>
      <c r="RZ253" s="10"/>
      <c r="SA253" s="10"/>
      <c r="SB253" s="10"/>
      <c r="SC253" s="10"/>
      <c r="SD253" s="10"/>
      <c r="SE253" s="10"/>
      <c r="SF253" s="10"/>
      <c r="SG253" s="10"/>
      <c r="SH253" s="10"/>
      <c r="SI253" s="10"/>
      <c r="SJ253" s="10"/>
      <c r="SK253" s="10"/>
      <c r="SL253" s="10"/>
      <c r="SM253" s="10"/>
      <c r="SN253" s="10"/>
      <c r="SO253" s="10"/>
      <c r="SP253" s="10"/>
      <c r="SQ253" s="10"/>
      <c r="SR253" s="10"/>
      <c r="SS253" s="10"/>
      <c r="ST253" s="10"/>
      <c r="SU253" s="10"/>
      <c r="SV253" s="10"/>
      <c r="SW253" s="10"/>
      <c r="SX253" s="10"/>
      <c r="SY253" s="10"/>
      <c r="SZ253" s="10"/>
      <c r="TA253" s="10"/>
      <c r="TB253" s="10"/>
      <c r="TC253" s="10"/>
      <c r="TD253" s="10"/>
      <c r="TE253" s="10"/>
      <c r="TF253" s="10"/>
      <c r="TG253" s="10"/>
      <c r="TH253" s="10"/>
      <c r="TI253" s="10"/>
      <c r="TJ253" s="10"/>
      <c r="TK253" s="10"/>
      <c r="TL253" s="10"/>
      <c r="TM253" s="10"/>
      <c r="TN253" s="10"/>
      <c r="TO253" s="10"/>
      <c r="TP253" s="10"/>
      <c r="TQ253" s="10"/>
      <c r="TR253" s="10"/>
      <c r="TS253" s="10"/>
      <c r="TT253" s="10"/>
      <c r="TU253" s="10"/>
      <c r="TV253" s="10"/>
      <c r="TW253" s="10"/>
      <c r="TX253" s="10"/>
      <c r="TY253" s="10"/>
      <c r="TZ253" s="10"/>
      <c r="UA253" s="10"/>
      <c r="UB253" s="10"/>
      <c r="UC253" s="10"/>
      <c r="UD253" s="10"/>
      <c r="UE253" s="10"/>
      <c r="UF253" s="10"/>
      <c r="UG253" s="10"/>
      <c r="UH253" s="10"/>
      <c r="UI253" s="10"/>
      <c r="UJ253" s="10"/>
      <c r="UK253" s="10"/>
      <c r="UL253" s="10"/>
      <c r="UM253" s="10"/>
      <c r="UN253" s="10"/>
      <c r="UO253" s="10"/>
      <c r="UP253" s="10"/>
      <c r="UQ253" s="10"/>
      <c r="UR253" s="10"/>
      <c r="US253" s="10"/>
      <c r="UT253" s="10"/>
      <c r="UU253" s="10"/>
      <c r="UV253" s="10"/>
      <c r="UW253" s="10"/>
      <c r="UX253" s="10"/>
      <c r="UY253" s="10"/>
      <c r="UZ253" s="10"/>
      <c r="VA253" s="10"/>
      <c r="VB253" s="10"/>
      <c r="VC253" s="10"/>
      <c r="VD253" s="10"/>
      <c r="VE253" s="10"/>
      <c r="VF253" s="10"/>
      <c r="VG253" s="10"/>
      <c r="VH253" s="10"/>
      <c r="VI253" s="10"/>
      <c r="VJ253" s="10"/>
      <c r="VK253" s="10"/>
      <c r="VL253" s="10"/>
      <c r="VM253" s="10"/>
      <c r="VN253" s="10"/>
      <c r="VO253" s="10"/>
      <c r="VP253" s="10"/>
      <c r="VQ253" s="10"/>
      <c r="VR253" s="10"/>
      <c r="VS253" s="10"/>
      <c r="VT253" s="10"/>
      <c r="VU253" s="10"/>
      <c r="VV253" s="10"/>
      <c r="VW253" s="10"/>
      <c r="VX253" s="10"/>
      <c r="VY253" s="10"/>
      <c r="VZ253" s="10"/>
      <c r="WA253" s="10"/>
      <c r="WB253" s="10"/>
      <c r="WC253" s="10"/>
      <c r="WD253" s="10"/>
      <c r="WE253" s="10"/>
      <c r="WF253" s="10"/>
      <c r="WG253" s="10"/>
      <c r="WH253" s="10"/>
      <c r="WI253" s="10"/>
      <c r="WJ253" s="10"/>
      <c r="WK253" s="10"/>
      <c r="WL253" s="10"/>
      <c r="WM253" s="10"/>
      <c r="WN253" s="10"/>
      <c r="WO253" s="10"/>
      <c r="WP253" s="10"/>
      <c r="WQ253" s="10"/>
      <c r="WR253" s="10"/>
      <c r="WS253" s="10"/>
      <c r="WT253" s="10"/>
      <c r="WU253" s="10"/>
      <c r="WV253" s="10"/>
      <c r="WW253" s="10"/>
      <c r="WX253" s="10"/>
      <c r="WY253" s="10"/>
      <c r="WZ253" s="10"/>
      <c r="XA253" s="10"/>
      <c r="XB253" s="10"/>
      <c r="XC253" s="10"/>
      <c r="XD253" s="10"/>
      <c r="XE253" s="10"/>
      <c r="XF253" s="10"/>
      <c r="XG253" s="10"/>
      <c r="XH253" s="10"/>
      <c r="XI253" s="10"/>
      <c r="XJ253" s="10"/>
      <c r="XK253" s="10"/>
      <c r="XL253" s="10"/>
      <c r="XM253" s="10"/>
      <c r="XN253" s="10"/>
      <c r="XO253" s="10"/>
      <c r="XP253" s="10"/>
      <c r="XQ253" s="10"/>
      <c r="XR253" s="10"/>
      <c r="XS253" s="10"/>
      <c r="XT253" s="10"/>
      <c r="XU253" s="10"/>
      <c r="XV253" s="10"/>
      <c r="XW253" s="10"/>
      <c r="XX253" s="10"/>
      <c r="XY253" s="10"/>
      <c r="XZ253" s="10"/>
      <c r="YA253" s="10"/>
      <c r="YB253" s="10"/>
      <c r="YC253" s="10"/>
      <c r="YD253" s="10"/>
      <c r="YE253" s="10"/>
      <c r="YF253" s="10"/>
      <c r="YG253" s="10"/>
      <c r="YH253" s="10"/>
      <c r="YI253" s="10"/>
      <c r="YJ253" s="10"/>
      <c r="YK253" s="10"/>
      <c r="YL253" s="10"/>
      <c r="YM253" s="10"/>
      <c r="YN253" s="10"/>
      <c r="YO253" s="10"/>
      <c r="YP253" s="10"/>
      <c r="YQ253" s="10"/>
      <c r="YR253" s="10"/>
      <c r="YS253" s="10"/>
      <c r="YT253" s="10"/>
      <c r="YU253" s="10"/>
      <c r="YV253" s="10"/>
      <c r="YW253" s="10"/>
      <c r="YX253" s="10"/>
      <c r="YY253" s="10"/>
      <c r="YZ253" s="10"/>
      <c r="ZA253" s="10"/>
      <c r="ZB253" s="10"/>
      <c r="ZC253" s="10"/>
      <c r="ZD253" s="10"/>
      <c r="ZE253" s="10"/>
      <c r="ZF253" s="10"/>
      <c r="ZG253" s="10"/>
      <c r="ZH253" s="10"/>
      <c r="ZI253" s="10"/>
      <c r="ZJ253" s="10"/>
      <c r="ZK253" s="10"/>
      <c r="ZL253" s="10"/>
      <c r="ZM253" s="10"/>
      <c r="ZN253" s="10"/>
      <c r="ZO253" s="10"/>
      <c r="ZP253" s="10"/>
      <c r="ZQ253" s="10"/>
      <c r="ZR253" s="10"/>
      <c r="ZS253" s="10"/>
      <c r="ZT253" s="10"/>
      <c r="ZU253" s="10"/>
      <c r="ZV253" s="10"/>
      <c r="ZW253" s="10"/>
      <c r="ZX253" s="10"/>
      <c r="ZY253" s="10"/>
      <c r="ZZ253" s="10"/>
      <c r="AAA253" s="10"/>
      <c r="AAB253" s="10"/>
      <c r="AAC253" s="10"/>
      <c r="AAD253" s="10"/>
      <c r="AAE253" s="10"/>
      <c r="AAF253" s="10"/>
      <c r="AAG253" s="10"/>
      <c r="AAH253" s="10"/>
      <c r="AAI253" s="10"/>
      <c r="AAJ253" s="10"/>
      <c r="AAK253" s="10"/>
      <c r="AAL253" s="10"/>
      <c r="AAM253" s="10"/>
      <c r="AAN253" s="10"/>
      <c r="AAO253" s="10"/>
      <c r="AAP253" s="10"/>
      <c r="AAQ253" s="10"/>
      <c r="AAR253" s="10"/>
      <c r="AAS253" s="10"/>
      <c r="AAT253" s="10"/>
      <c r="AAU253" s="10"/>
      <c r="AAV253" s="10"/>
      <c r="AAW253" s="10"/>
      <c r="AAX253" s="10"/>
      <c r="AAY253" s="10"/>
      <c r="AAZ253" s="10"/>
      <c r="ABA253" s="10"/>
      <c r="ABB253" s="10"/>
      <c r="ABC253" s="10"/>
      <c r="ABD253" s="10"/>
      <c r="ABE253" s="10"/>
      <c r="ABF253" s="10"/>
      <c r="ABG253" s="10"/>
      <c r="ABH253" s="10"/>
      <c r="ABI253" s="10"/>
      <c r="ABJ253" s="10"/>
      <c r="ABK253" s="10"/>
      <c r="ABL253" s="10"/>
      <c r="ABM253" s="10"/>
      <c r="ABN253" s="10"/>
      <c r="ABO253" s="10"/>
      <c r="ABP253" s="10"/>
      <c r="ABQ253" s="10"/>
      <c r="ABR253" s="10"/>
      <c r="ABS253" s="10"/>
      <c r="ABT253" s="10"/>
      <c r="ABU253" s="10"/>
      <c r="ABV253" s="10"/>
      <c r="ABW253" s="10"/>
      <c r="ABX253" s="10"/>
      <c r="ABY253" s="10"/>
      <c r="ABZ253" s="10"/>
      <c r="ACA253" s="10"/>
      <c r="ACB253" s="10"/>
      <c r="ACC253" s="10"/>
      <c r="ACD253" s="10"/>
      <c r="ACE253" s="10"/>
      <c r="ACF253" s="10"/>
      <c r="ACG253" s="10"/>
      <c r="ACH253" s="10"/>
      <c r="ACI253" s="10"/>
      <c r="ACJ253" s="10"/>
      <c r="ACK253" s="10"/>
      <c r="ACL253" s="10"/>
      <c r="ACM253" s="10"/>
      <c r="ACN253" s="10"/>
      <c r="ACO253" s="10"/>
      <c r="ACP253" s="10"/>
      <c r="ACQ253" s="10"/>
      <c r="ACR253" s="10"/>
      <c r="ACS253" s="10"/>
      <c r="ACT253" s="10"/>
      <c r="ACU253" s="10"/>
      <c r="ACV253" s="10"/>
      <c r="ACW253" s="10"/>
      <c r="ACX253" s="10"/>
      <c r="ACY253" s="10"/>
      <c r="ACZ253" s="10"/>
      <c r="ADA253" s="10"/>
      <c r="ADB253" s="10"/>
      <c r="ADC253" s="10"/>
      <c r="ADD253" s="10"/>
      <c r="ADE253" s="10"/>
      <c r="ADF253" s="10"/>
      <c r="ADG253" s="10"/>
      <c r="ADH253" s="10"/>
      <c r="ADI253" s="10"/>
      <c r="ADJ253" s="10"/>
      <c r="ADK253" s="10"/>
      <c r="ADL253" s="10"/>
      <c r="ADM253" s="10"/>
      <c r="ADN253" s="10"/>
      <c r="ADO253" s="10"/>
      <c r="ADP253" s="10"/>
      <c r="ADQ253" s="10"/>
      <c r="ADR253" s="10"/>
      <c r="ADS253" s="10"/>
      <c r="ADT253" s="10"/>
      <c r="ADU253" s="10"/>
      <c r="ADV253" s="10"/>
      <c r="ADW253" s="10"/>
      <c r="ADX253" s="10"/>
      <c r="ADY253" s="10"/>
      <c r="ADZ253" s="10"/>
      <c r="AEA253" s="10"/>
      <c r="AEB253" s="10"/>
      <c r="AEC253" s="10"/>
      <c r="AED253" s="10"/>
    </row>
    <row r="254" spans="1:810" s="88" customFormat="1" ht="36" customHeight="1" x14ac:dyDescent="0.3">
      <c r="A254" s="49"/>
      <c r="B254" s="51">
        <v>3</v>
      </c>
      <c r="C254" s="78" t="s">
        <v>599</v>
      </c>
      <c r="D254" s="87" t="s">
        <v>73</v>
      </c>
      <c r="E254" s="79" t="s">
        <v>58</v>
      </c>
      <c r="F254" s="79" t="s">
        <v>204</v>
      </c>
      <c r="G254" s="79">
        <v>15</v>
      </c>
      <c r="H254" s="80"/>
      <c r="I254" s="79">
        <v>1</v>
      </c>
      <c r="J254" s="79" t="s">
        <v>32</v>
      </c>
      <c r="K254" s="79" t="s">
        <v>147</v>
      </c>
      <c r="L254" s="105">
        <v>69</v>
      </c>
      <c r="M254" s="82">
        <v>1965</v>
      </c>
      <c r="N254" s="83">
        <v>23829</v>
      </c>
      <c r="O254" s="80">
        <v>35000</v>
      </c>
      <c r="P254" s="84">
        <v>5</v>
      </c>
      <c r="Q254" s="84"/>
      <c r="R254" s="85" t="s">
        <v>296</v>
      </c>
      <c r="S254" s="138" t="s">
        <v>593</v>
      </c>
      <c r="T254" s="45"/>
      <c r="U254" s="46" t="str">
        <f t="shared" si="3"/>
        <v>Cu</v>
      </c>
      <c r="V254" s="45"/>
      <c r="W254" s="45"/>
      <c r="X254" s="45"/>
      <c r="Y254" s="45"/>
      <c r="Z254" s="45"/>
      <c r="AA254" s="45"/>
      <c r="AB254" s="45"/>
      <c r="AC254" s="10"/>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c r="DF254" s="139"/>
      <c r="DG254" s="139"/>
      <c r="DH254" s="139"/>
      <c r="DI254" s="139"/>
      <c r="DJ254" s="139"/>
      <c r="DK254" s="139"/>
      <c r="DL254" s="139"/>
      <c r="DM254" s="139"/>
      <c r="DN254" s="139"/>
      <c r="DO254" s="139"/>
      <c r="DP254" s="139"/>
      <c r="DQ254" s="139"/>
      <c r="DR254" s="139"/>
      <c r="DS254" s="139"/>
      <c r="DT254" s="139"/>
      <c r="DU254" s="139"/>
      <c r="DV254" s="139"/>
      <c r="DW254" s="139"/>
      <c r="DX254" s="139"/>
      <c r="DY254" s="139"/>
      <c r="DZ254" s="139"/>
      <c r="EA254" s="139"/>
      <c r="EB254" s="139"/>
      <c r="EC254" s="139"/>
      <c r="ED254" s="139"/>
      <c r="EE254" s="139"/>
      <c r="EF254" s="139"/>
      <c r="EG254" s="139"/>
      <c r="EH254" s="139"/>
      <c r="EI254" s="139"/>
      <c r="EJ254" s="139"/>
      <c r="EK254" s="139"/>
      <c r="EL254" s="139"/>
      <c r="EM254" s="139"/>
      <c r="EN254" s="139"/>
      <c r="EO254" s="139"/>
      <c r="EP254" s="139"/>
      <c r="EQ254" s="139"/>
      <c r="ER254" s="139"/>
      <c r="ES254" s="139"/>
      <c r="ET254" s="139"/>
      <c r="EU254" s="139"/>
      <c r="EV254" s="139"/>
      <c r="EW254" s="139"/>
      <c r="EX254" s="139"/>
      <c r="EY254" s="139"/>
      <c r="EZ254" s="139"/>
      <c r="FA254" s="139"/>
      <c r="FB254" s="139"/>
      <c r="FC254" s="139"/>
      <c r="FD254" s="139"/>
      <c r="FE254" s="139"/>
      <c r="FF254" s="139"/>
      <c r="FG254" s="139"/>
      <c r="FH254" s="139"/>
      <c r="FI254" s="139"/>
      <c r="FJ254" s="139"/>
      <c r="FK254" s="139"/>
      <c r="FL254" s="139"/>
      <c r="FM254" s="139"/>
      <c r="FN254" s="139"/>
      <c r="FO254" s="139"/>
      <c r="FP254" s="139"/>
      <c r="FQ254" s="139"/>
      <c r="FR254" s="139"/>
      <c r="FS254" s="139"/>
      <c r="FT254" s="139"/>
      <c r="FU254" s="139"/>
      <c r="FV254" s="139"/>
      <c r="FW254" s="139"/>
      <c r="FX254" s="139"/>
      <c r="FY254" s="139"/>
      <c r="FZ254" s="139"/>
      <c r="GA254" s="139"/>
      <c r="GB254" s="139"/>
      <c r="GC254" s="139"/>
      <c r="GD254" s="139"/>
      <c r="GE254" s="139"/>
      <c r="GF254" s="139"/>
      <c r="GG254" s="139"/>
      <c r="GH254" s="139"/>
      <c r="GI254" s="139"/>
      <c r="GJ254" s="139"/>
      <c r="GK254" s="139"/>
      <c r="GL254" s="139"/>
      <c r="GM254" s="139"/>
      <c r="GN254" s="139"/>
      <c r="GO254" s="139"/>
      <c r="GP254" s="139"/>
      <c r="GQ254" s="139"/>
      <c r="GR254" s="139"/>
      <c r="GS254" s="139"/>
      <c r="GT254" s="139"/>
      <c r="GU254" s="139"/>
      <c r="GV254" s="139"/>
      <c r="GW254" s="139"/>
      <c r="GX254" s="139"/>
      <c r="GY254" s="139"/>
      <c r="GZ254" s="139"/>
      <c r="HA254" s="139"/>
      <c r="HB254" s="139"/>
      <c r="HC254" s="139"/>
      <c r="HD254" s="139"/>
      <c r="HE254" s="139"/>
      <c r="HF254" s="139"/>
      <c r="HG254" s="139"/>
      <c r="HH254" s="139"/>
      <c r="HI254" s="139"/>
      <c r="HJ254" s="139"/>
      <c r="HK254" s="139"/>
      <c r="HL254" s="139"/>
      <c r="HM254" s="139"/>
      <c r="HN254" s="139"/>
      <c r="HO254" s="139"/>
      <c r="HP254" s="139"/>
      <c r="HQ254" s="139"/>
      <c r="HR254" s="139"/>
      <c r="HS254" s="139"/>
      <c r="HT254" s="139"/>
      <c r="HU254" s="139"/>
      <c r="HV254" s="139"/>
      <c r="HW254" s="139"/>
      <c r="HX254" s="139"/>
      <c r="HY254" s="139"/>
      <c r="HZ254" s="139"/>
      <c r="IA254" s="139"/>
      <c r="IB254" s="139"/>
      <c r="IC254" s="139"/>
      <c r="ID254" s="139"/>
      <c r="IE254" s="139"/>
      <c r="IF254" s="139"/>
      <c r="IG254" s="139"/>
      <c r="IH254" s="139"/>
      <c r="II254" s="139"/>
      <c r="IJ254" s="139"/>
      <c r="IK254" s="139"/>
      <c r="IL254" s="139"/>
      <c r="IM254" s="139"/>
      <c r="IN254" s="139"/>
      <c r="IO254" s="139"/>
      <c r="IP254" s="139"/>
      <c r="IQ254" s="139"/>
      <c r="IR254" s="139"/>
      <c r="IS254" s="139"/>
      <c r="IT254" s="139"/>
      <c r="IU254" s="139"/>
      <c r="IV254" s="139"/>
      <c r="IW254" s="139"/>
      <c r="IX254" s="139"/>
      <c r="IY254" s="139"/>
      <c r="IZ254" s="139"/>
      <c r="JA254" s="139"/>
      <c r="JB254" s="139"/>
      <c r="JC254" s="139"/>
      <c r="JD254" s="139"/>
      <c r="JE254" s="139"/>
      <c r="JF254" s="139"/>
      <c r="JG254" s="139"/>
      <c r="JH254" s="139"/>
      <c r="JI254" s="139"/>
      <c r="JJ254" s="139"/>
      <c r="JK254" s="139"/>
      <c r="JL254" s="139"/>
      <c r="JM254" s="139"/>
      <c r="JN254" s="139"/>
      <c r="JO254" s="139"/>
      <c r="JP254" s="139"/>
      <c r="JQ254" s="139"/>
      <c r="JR254" s="139"/>
      <c r="JS254" s="139"/>
      <c r="JT254" s="139"/>
      <c r="JU254" s="139"/>
      <c r="JV254" s="139"/>
      <c r="JW254" s="139"/>
      <c r="JX254" s="139"/>
      <c r="JY254" s="139"/>
      <c r="JZ254" s="139"/>
      <c r="KA254" s="139"/>
      <c r="KB254" s="139"/>
      <c r="KC254" s="139"/>
      <c r="KD254" s="139"/>
      <c r="KE254" s="139"/>
      <c r="KF254" s="139"/>
      <c r="KG254" s="139"/>
      <c r="KH254" s="139"/>
      <c r="KI254" s="139"/>
      <c r="KJ254" s="139"/>
      <c r="KK254" s="139"/>
      <c r="KL254" s="139"/>
      <c r="KM254" s="139"/>
      <c r="KN254" s="139"/>
      <c r="KO254" s="139"/>
      <c r="KP254" s="139"/>
      <c r="KQ254" s="139"/>
      <c r="KR254" s="139"/>
      <c r="KS254" s="139"/>
      <c r="KT254" s="139"/>
      <c r="KU254" s="139"/>
      <c r="KV254" s="139"/>
      <c r="KW254" s="139"/>
      <c r="KX254" s="139"/>
      <c r="KY254" s="139"/>
      <c r="KZ254" s="139"/>
      <c r="LA254" s="139"/>
      <c r="LB254" s="139"/>
      <c r="LC254" s="139"/>
      <c r="LD254" s="139"/>
      <c r="LE254" s="139"/>
      <c r="LF254" s="139"/>
      <c r="LG254" s="139"/>
      <c r="LH254" s="139"/>
      <c r="LI254" s="139"/>
      <c r="LJ254" s="139"/>
      <c r="LK254" s="139"/>
      <c r="LL254" s="139"/>
      <c r="LM254" s="139"/>
      <c r="LN254" s="139"/>
      <c r="LO254" s="139"/>
      <c r="LP254" s="139"/>
      <c r="LQ254" s="139"/>
      <c r="LR254" s="139"/>
      <c r="LS254" s="139"/>
      <c r="LT254" s="139"/>
      <c r="LU254" s="139"/>
      <c r="LV254" s="139"/>
      <c r="LW254" s="139"/>
      <c r="LX254" s="139"/>
      <c r="LY254" s="139"/>
      <c r="LZ254" s="139"/>
      <c r="MA254" s="139"/>
      <c r="MB254" s="139"/>
      <c r="MC254" s="139"/>
      <c r="MD254" s="139"/>
      <c r="ME254" s="139"/>
      <c r="MF254" s="139"/>
      <c r="MG254" s="139"/>
      <c r="MH254" s="139"/>
      <c r="MI254" s="139"/>
      <c r="MJ254" s="139"/>
      <c r="MK254" s="139"/>
      <c r="ML254" s="139"/>
      <c r="MM254" s="139"/>
      <c r="MN254" s="139"/>
      <c r="MO254" s="139"/>
      <c r="MP254" s="139"/>
      <c r="MQ254" s="139"/>
      <c r="MR254" s="139"/>
      <c r="MS254" s="139"/>
      <c r="MT254" s="139"/>
      <c r="MU254" s="139"/>
      <c r="MV254" s="139"/>
      <c r="MW254" s="139"/>
      <c r="MX254" s="139"/>
      <c r="MY254" s="139"/>
      <c r="MZ254" s="139"/>
      <c r="NA254" s="139"/>
      <c r="NB254" s="139"/>
      <c r="NC254" s="139"/>
      <c r="ND254" s="139"/>
      <c r="NE254" s="139"/>
      <c r="NF254" s="139"/>
      <c r="NG254" s="139"/>
      <c r="NH254" s="139"/>
      <c r="NI254" s="139"/>
      <c r="NJ254" s="139"/>
      <c r="NK254" s="139"/>
      <c r="NL254" s="139"/>
      <c r="NM254" s="139"/>
      <c r="NN254" s="139"/>
      <c r="NO254" s="139"/>
      <c r="NP254" s="139"/>
      <c r="NQ254" s="139"/>
      <c r="NR254" s="139"/>
      <c r="NS254" s="139"/>
      <c r="NT254" s="139"/>
      <c r="NU254" s="139"/>
      <c r="NV254" s="139"/>
      <c r="NW254" s="139"/>
      <c r="NX254" s="139"/>
      <c r="NY254" s="139"/>
      <c r="NZ254" s="139"/>
      <c r="OA254" s="139"/>
      <c r="OB254" s="139"/>
      <c r="OC254" s="139"/>
      <c r="OD254" s="139"/>
      <c r="OE254" s="139"/>
      <c r="OF254" s="139"/>
      <c r="OG254" s="139"/>
      <c r="OH254" s="139"/>
      <c r="OI254" s="139"/>
      <c r="OJ254" s="139"/>
      <c r="OK254" s="139"/>
      <c r="OL254" s="139"/>
      <c r="OM254" s="139"/>
      <c r="ON254" s="139"/>
      <c r="OO254" s="139"/>
      <c r="OP254" s="139"/>
      <c r="OQ254" s="139"/>
      <c r="OR254" s="139"/>
      <c r="OS254" s="139"/>
      <c r="OT254" s="139"/>
      <c r="OU254" s="139"/>
      <c r="OV254" s="139"/>
      <c r="OW254" s="139"/>
      <c r="OX254" s="139"/>
      <c r="OY254" s="139"/>
      <c r="OZ254" s="139"/>
      <c r="PA254" s="139"/>
      <c r="PB254" s="139"/>
      <c r="PC254" s="139"/>
      <c r="PD254" s="139"/>
      <c r="PE254" s="139"/>
      <c r="PF254" s="139"/>
      <c r="PG254" s="139"/>
      <c r="PH254" s="139"/>
      <c r="PI254" s="139"/>
      <c r="PJ254" s="139"/>
      <c r="PK254" s="139"/>
      <c r="PL254" s="139"/>
      <c r="PM254" s="139"/>
      <c r="PN254" s="139"/>
      <c r="PO254" s="139"/>
      <c r="PP254" s="139"/>
      <c r="PQ254" s="139"/>
      <c r="PR254" s="139"/>
      <c r="PS254" s="139"/>
      <c r="PT254" s="139"/>
      <c r="PU254" s="139"/>
      <c r="PV254" s="139"/>
      <c r="PW254" s="139"/>
      <c r="PX254" s="139"/>
      <c r="PY254" s="139"/>
      <c r="PZ254" s="139"/>
      <c r="QA254" s="139"/>
      <c r="QB254" s="139"/>
      <c r="QC254" s="139"/>
      <c r="QD254" s="139"/>
      <c r="QE254" s="139"/>
      <c r="QF254" s="139"/>
      <c r="QG254" s="139"/>
      <c r="QH254" s="139"/>
      <c r="QI254" s="139"/>
      <c r="QJ254" s="139"/>
      <c r="QK254" s="139"/>
      <c r="QL254" s="139"/>
      <c r="QM254" s="139"/>
      <c r="QN254" s="139"/>
      <c r="QO254" s="139"/>
      <c r="QP254" s="139"/>
      <c r="QQ254" s="139"/>
      <c r="QR254" s="139"/>
      <c r="QS254" s="139"/>
      <c r="QT254" s="139"/>
      <c r="QU254" s="139"/>
      <c r="QV254" s="139"/>
      <c r="QW254" s="139"/>
      <c r="QX254" s="139"/>
      <c r="QY254" s="139"/>
      <c r="QZ254" s="139"/>
      <c r="RA254" s="139"/>
      <c r="RB254" s="139"/>
      <c r="RC254" s="139"/>
      <c r="RD254" s="139"/>
      <c r="RE254" s="139"/>
      <c r="RF254" s="139"/>
      <c r="RG254" s="139"/>
      <c r="RH254" s="139"/>
      <c r="RI254" s="139"/>
      <c r="RJ254" s="139"/>
      <c r="RK254" s="139"/>
      <c r="RL254" s="139"/>
      <c r="RM254" s="139"/>
      <c r="RN254" s="139"/>
      <c r="RO254" s="139"/>
      <c r="RP254" s="139"/>
      <c r="RQ254" s="139"/>
      <c r="RR254" s="139"/>
      <c r="RS254" s="139"/>
      <c r="RT254" s="139"/>
      <c r="RU254" s="139"/>
      <c r="RV254" s="139"/>
      <c r="RW254" s="139"/>
      <c r="RX254" s="139"/>
      <c r="RY254" s="139"/>
      <c r="RZ254" s="139"/>
      <c r="SA254" s="139"/>
      <c r="SB254" s="139"/>
      <c r="SC254" s="139"/>
      <c r="SD254" s="139"/>
      <c r="SE254" s="139"/>
      <c r="SF254" s="139"/>
      <c r="SG254" s="139"/>
      <c r="SH254" s="139"/>
      <c r="SI254" s="139"/>
      <c r="SJ254" s="139"/>
      <c r="SK254" s="139"/>
      <c r="SL254" s="139"/>
      <c r="SM254" s="139"/>
      <c r="SN254" s="139"/>
      <c r="SO254" s="139"/>
      <c r="SP254" s="139"/>
      <c r="SQ254" s="139"/>
      <c r="SR254" s="139"/>
      <c r="SS254" s="139"/>
      <c r="ST254" s="139"/>
      <c r="SU254" s="139"/>
      <c r="SV254" s="139"/>
      <c r="SW254" s="139"/>
      <c r="SX254" s="139"/>
      <c r="SY254" s="139"/>
      <c r="SZ254" s="139"/>
      <c r="TA254" s="139"/>
      <c r="TB254" s="139"/>
      <c r="TC254" s="139"/>
      <c r="TD254" s="139"/>
      <c r="TE254" s="139"/>
      <c r="TF254" s="139"/>
      <c r="TG254" s="139"/>
      <c r="TH254" s="139"/>
      <c r="TI254" s="139"/>
      <c r="TJ254" s="139"/>
      <c r="TK254" s="139"/>
      <c r="TL254" s="139"/>
      <c r="TM254" s="139"/>
      <c r="TN254" s="139"/>
      <c r="TO254" s="139"/>
      <c r="TP254" s="139"/>
      <c r="TQ254" s="139"/>
      <c r="TR254" s="139"/>
      <c r="TS254" s="139"/>
      <c r="TT254" s="139"/>
      <c r="TU254" s="139"/>
      <c r="TV254" s="139"/>
      <c r="TW254" s="139"/>
      <c r="TX254" s="139"/>
      <c r="TY254" s="139"/>
      <c r="TZ254" s="139"/>
      <c r="UA254" s="139"/>
      <c r="UB254" s="139"/>
      <c r="UC254" s="139"/>
      <c r="UD254" s="139"/>
      <c r="UE254" s="139"/>
      <c r="UF254" s="139"/>
      <c r="UG254" s="139"/>
      <c r="UH254" s="139"/>
      <c r="UI254" s="139"/>
      <c r="UJ254" s="139"/>
      <c r="UK254" s="139"/>
      <c r="UL254" s="139"/>
      <c r="UM254" s="139"/>
      <c r="UN254" s="139"/>
      <c r="UO254" s="139"/>
      <c r="UP254" s="139"/>
      <c r="UQ254" s="139"/>
      <c r="UR254" s="139"/>
      <c r="US254" s="139"/>
      <c r="UT254" s="139"/>
      <c r="UU254" s="139"/>
      <c r="UV254" s="139"/>
      <c r="UW254" s="139"/>
      <c r="UX254" s="139"/>
      <c r="UY254" s="139"/>
      <c r="UZ254" s="139"/>
      <c r="VA254" s="139"/>
      <c r="VB254" s="139"/>
      <c r="VC254" s="139"/>
      <c r="VD254" s="139"/>
      <c r="VE254" s="139"/>
      <c r="VF254" s="139"/>
      <c r="VG254" s="139"/>
      <c r="VH254" s="139"/>
      <c r="VI254" s="139"/>
      <c r="VJ254" s="139"/>
      <c r="VK254" s="139"/>
      <c r="VL254" s="139"/>
      <c r="VM254" s="139"/>
      <c r="VN254" s="139"/>
      <c r="VO254" s="139"/>
      <c r="VP254" s="139"/>
      <c r="VQ254" s="139"/>
      <c r="VR254" s="139"/>
      <c r="VS254" s="139"/>
      <c r="VT254" s="139"/>
      <c r="VU254" s="139"/>
      <c r="VV254" s="139"/>
      <c r="VW254" s="139"/>
      <c r="VX254" s="139"/>
      <c r="VY254" s="139"/>
      <c r="VZ254" s="139"/>
      <c r="WA254" s="139"/>
      <c r="WB254" s="139"/>
      <c r="WC254" s="139"/>
      <c r="WD254" s="139"/>
      <c r="WE254" s="139"/>
      <c r="WF254" s="139"/>
      <c r="WG254" s="139"/>
      <c r="WH254" s="139"/>
      <c r="WI254" s="139"/>
      <c r="WJ254" s="139"/>
      <c r="WK254" s="139"/>
      <c r="WL254" s="139"/>
      <c r="WM254" s="139"/>
      <c r="WN254" s="139"/>
      <c r="WO254" s="139"/>
      <c r="WP254" s="139"/>
      <c r="WQ254" s="139"/>
      <c r="WR254" s="139"/>
      <c r="WS254" s="139"/>
      <c r="WT254" s="139"/>
      <c r="WU254" s="139"/>
      <c r="WV254" s="139"/>
      <c r="WW254" s="139"/>
      <c r="WX254" s="139"/>
      <c r="WY254" s="139"/>
      <c r="WZ254" s="139"/>
      <c r="XA254" s="139"/>
      <c r="XB254" s="139"/>
      <c r="XC254" s="139"/>
      <c r="XD254" s="139"/>
      <c r="XE254" s="139"/>
      <c r="XF254" s="139"/>
      <c r="XG254" s="139"/>
      <c r="XH254" s="139"/>
      <c r="XI254" s="139"/>
      <c r="XJ254" s="139"/>
      <c r="XK254" s="139"/>
      <c r="XL254" s="139"/>
      <c r="XM254" s="139"/>
      <c r="XN254" s="139"/>
      <c r="XO254" s="139"/>
      <c r="XP254" s="139"/>
      <c r="XQ254" s="139"/>
      <c r="XR254" s="139"/>
      <c r="XS254" s="139"/>
      <c r="XT254" s="139"/>
      <c r="XU254" s="139"/>
      <c r="XV254" s="139"/>
      <c r="XW254" s="139"/>
      <c r="XX254" s="139"/>
      <c r="XY254" s="139"/>
      <c r="XZ254" s="139"/>
      <c r="YA254" s="139"/>
      <c r="YB254" s="139"/>
      <c r="YC254" s="139"/>
      <c r="YD254" s="139"/>
      <c r="YE254" s="139"/>
      <c r="YF254" s="139"/>
      <c r="YG254" s="139"/>
      <c r="YH254" s="139"/>
      <c r="YI254" s="139"/>
      <c r="YJ254" s="139"/>
      <c r="YK254" s="139"/>
      <c r="YL254" s="139"/>
      <c r="YM254" s="139"/>
      <c r="YN254" s="139"/>
      <c r="YO254" s="139"/>
      <c r="YP254" s="139"/>
      <c r="YQ254" s="139"/>
      <c r="YR254" s="139"/>
      <c r="YS254" s="139"/>
      <c r="YT254" s="139"/>
      <c r="YU254" s="139"/>
      <c r="YV254" s="139"/>
      <c r="YW254" s="139"/>
      <c r="YX254" s="139"/>
      <c r="YY254" s="139"/>
      <c r="YZ254" s="139"/>
      <c r="ZA254" s="139"/>
      <c r="ZB254" s="139"/>
      <c r="ZC254" s="139"/>
      <c r="ZD254" s="139"/>
      <c r="ZE254" s="139"/>
      <c r="ZF254" s="139"/>
      <c r="ZG254" s="139"/>
      <c r="ZH254" s="139"/>
      <c r="ZI254" s="139"/>
      <c r="ZJ254" s="139"/>
      <c r="ZK254" s="139"/>
      <c r="ZL254" s="139"/>
      <c r="ZM254" s="139"/>
      <c r="ZN254" s="139"/>
      <c r="ZO254" s="139"/>
      <c r="ZP254" s="139"/>
      <c r="ZQ254" s="139"/>
      <c r="ZR254" s="139"/>
      <c r="ZS254" s="139"/>
      <c r="ZT254" s="139"/>
      <c r="ZU254" s="139"/>
      <c r="ZV254" s="139"/>
      <c r="ZW254" s="139"/>
      <c r="ZX254" s="139"/>
      <c r="ZY254" s="139"/>
      <c r="ZZ254" s="139"/>
      <c r="AAA254" s="139"/>
      <c r="AAB254" s="139"/>
      <c r="AAC254" s="139"/>
      <c r="AAD254" s="139"/>
      <c r="AAE254" s="139"/>
      <c r="AAF254" s="139"/>
      <c r="AAG254" s="139"/>
      <c r="AAH254" s="139"/>
      <c r="AAI254" s="139"/>
      <c r="AAJ254" s="139"/>
      <c r="AAK254" s="139"/>
      <c r="AAL254" s="139"/>
      <c r="AAM254" s="139"/>
      <c r="AAN254" s="139"/>
      <c r="AAO254" s="139"/>
      <c r="AAP254" s="139"/>
      <c r="AAQ254" s="139"/>
      <c r="AAR254" s="139"/>
      <c r="AAS254" s="139"/>
      <c r="AAT254" s="139"/>
      <c r="AAU254" s="139"/>
      <c r="AAV254" s="139"/>
      <c r="AAW254" s="139"/>
      <c r="AAX254" s="139"/>
      <c r="AAY254" s="139"/>
      <c r="AAZ254" s="139"/>
      <c r="ABA254" s="139"/>
      <c r="ABB254" s="139"/>
      <c r="ABC254" s="139"/>
      <c r="ABD254" s="139"/>
      <c r="ABE254" s="139"/>
      <c r="ABF254" s="139"/>
      <c r="ABG254" s="139"/>
      <c r="ABH254" s="139"/>
      <c r="ABI254" s="139"/>
      <c r="ABJ254" s="139"/>
      <c r="ABK254" s="139"/>
      <c r="ABL254" s="139"/>
      <c r="ABM254" s="139"/>
      <c r="ABN254" s="139"/>
      <c r="ABO254" s="139"/>
      <c r="ABP254" s="139"/>
      <c r="ABQ254" s="139"/>
      <c r="ABR254" s="139"/>
      <c r="ABS254" s="139"/>
      <c r="ABT254" s="139"/>
      <c r="ABU254" s="139"/>
      <c r="ABV254" s="139"/>
      <c r="ABW254" s="139"/>
      <c r="ABX254" s="139"/>
      <c r="ABY254" s="139"/>
      <c r="ABZ254" s="139"/>
      <c r="ACA254" s="139"/>
      <c r="ACB254" s="139"/>
      <c r="ACC254" s="139"/>
      <c r="ACD254" s="139"/>
      <c r="ACE254" s="139"/>
      <c r="ACF254" s="139"/>
      <c r="ACG254" s="139"/>
      <c r="ACH254" s="139"/>
      <c r="ACI254" s="139"/>
      <c r="ACJ254" s="139"/>
      <c r="ACK254" s="139"/>
      <c r="ACL254" s="139"/>
      <c r="ACM254" s="139"/>
      <c r="ACN254" s="139"/>
      <c r="ACO254" s="139"/>
      <c r="ACP254" s="139"/>
      <c r="ACQ254" s="139"/>
      <c r="ACR254" s="139"/>
      <c r="ACS254" s="139"/>
      <c r="ACT254" s="139"/>
      <c r="ACU254" s="139"/>
      <c r="ACV254" s="139"/>
      <c r="ACW254" s="139"/>
      <c r="ACX254" s="139"/>
      <c r="ACY254" s="139"/>
      <c r="ACZ254" s="139"/>
      <c r="ADA254" s="139"/>
      <c r="ADB254" s="139"/>
      <c r="ADC254" s="139"/>
      <c r="ADD254" s="139"/>
      <c r="ADE254" s="139"/>
      <c r="ADF254" s="139"/>
      <c r="ADG254" s="139"/>
      <c r="ADH254" s="139"/>
      <c r="ADI254" s="139"/>
      <c r="ADJ254" s="139"/>
      <c r="ADK254" s="139"/>
      <c r="ADL254" s="139"/>
      <c r="ADM254" s="139"/>
      <c r="ADN254" s="139"/>
      <c r="ADO254" s="139"/>
      <c r="ADP254" s="139"/>
      <c r="ADQ254" s="139"/>
      <c r="ADR254" s="139"/>
      <c r="ADS254" s="139"/>
      <c r="ADT254" s="139"/>
      <c r="ADU254" s="139"/>
      <c r="ADV254" s="139"/>
      <c r="ADW254" s="139"/>
      <c r="ADX254" s="139"/>
      <c r="ADY254" s="139"/>
      <c r="ADZ254" s="139"/>
      <c r="AEA254" s="139"/>
      <c r="AEB254" s="139"/>
      <c r="AEC254" s="139"/>
      <c r="AED254" s="139"/>
    </row>
    <row r="255" spans="1:810" s="88" customFormat="1" ht="36" customHeight="1" x14ac:dyDescent="0.3">
      <c r="A255" s="49"/>
      <c r="B255" s="51">
        <v>3</v>
      </c>
      <c r="C255" s="78" t="s">
        <v>600</v>
      </c>
      <c r="D255" s="87" t="s">
        <v>73</v>
      </c>
      <c r="E255" s="79" t="s">
        <v>58</v>
      </c>
      <c r="F255" s="79" t="s">
        <v>204</v>
      </c>
      <c r="G255" s="79">
        <v>15</v>
      </c>
      <c r="H255" s="80"/>
      <c r="I255" s="79">
        <v>2</v>
      </c>
      <c r="J255" s="79" t="s">
        <v>42</v>
      </c>
      <c r="K255" s="79" t="s">
        <v>147</v>
      </c>
      <c r="L255" s="105">
        <v>70</v>
      </c>
      <c r="M255" s="82">
        <v>1965</v>
      </c>
      <c r="N255" s="83">
        <v>23829</v>
      </c>
      <c r="O255" s="80"/>
      <c r="P255" s="84"/>
      <c r="Q255" s="84"/>
      <c r="R255" s="85" t="s">
        <v>302</v>
      </c>
      <c r="S255" s="138" t="s">
        <v>593</v>
      </c>
      <c r="T255" s="45"/>
      <c r="U255" s="46" t="str">
        <f t="shared" si="3"/>
        <v>Cu</v>
      </c>
      <c r="V255" s="45"/>
      <c r="W255" s="45"/>
      <c r="X255" s="45"/>
      <c r="Y255" s="45"/>
      <c r="Z255" s="45"/>
      <c r="AA255" s="45"/>
      <c r="AB255" s="45"/>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c r="IW255" s="10"/>
      <c r="IX255" s="10"/>
      <c r="IY255" s="10"/>
      <c r="IZ255" s="10"/>
      <c r="JA255" s="10"/>
      <c r="JB255" s="10"/>
      <c r="JC255" s="10"/>
      <c r="JD255" s="10"/>
      <c r="JE255" s="10"/>
      <c r="JF255" s="10"/>
      <c r="JG255" s="10"/>
      <c r="JH255" s="10"/>
      <c r="JI255" s="10"/>
      <c r="JJ255" s="10"/>
      <c r="JK255" s="10"/>
      <c r="JL255" s="10"/>
      <c r="JM255" s="10"/>
      <c r="JN255" s="10"/>
      <c r="JO255" s="10"/>
      <c r="JP255" s="10"/>
      <c r="JQ255" s="10"/>
      <c r="JR255" s="10"/>
      <c r="JS255" s="10"/>
      <c r="JT255" s="10"/>
      <c r="JU255" s="10"/>
      <c r="JV255" s="10"/>
      <c r="JW255" s="10"/>
      <c r="JX255" s="10"/>
      <c r="JY255" s="10"/>
      <c r="JZ255" s="10"/>
      <c r="KA255" s="10"/>
      <c r="KB255" s="10"/>
      <c r="KC255" s="10"/>
      <c r="KD255" s="10"/>
      <c r="KE255" s="10"/>
      <c r="KF255" s="10"/>
      <c r="KG255" s="10"/>
      <c r="KH255" s="10"/>
      <c r="KI255" s="10"/>
      <c r="KJ255" s="10"/>
      <c r="KK255" s="10"/>
      <c r="KL255" s="10"/>
      <c r="KM255" s="10"/>
      <c r="KN255" s="10"/>
      <c r="KO255" s="10"/>
      <c r="KP255" s="10"/>
      <c r="KQ255" s="10"/>
      <c r="KR255" s="10"/>
      <c r="KS255" s="10"/>
      <c r="KT255" s="10"/>
      <c r="KU255" s="10"/>
      <c r="KV255" s="10"/>
      <c r="KW255" s="10"/>
      <c r="KX255" s="10"/>
      <c r="KY255" s="10"/>
      <c r="KZ255" s="10"/>
      <c r="LA255" s="10"/>
      <c r="LB255" s="10"/>
      <c r="LC255" s="10"/>
      <c r="LD255" s="10"/>
      <c r="LE255" s="10"/>
      <c r="LF255" s="10"/>
      <c r="LG255" s="10"/>
      <c r="LH255" s="10"/>
      <c r="LI255" s="10"/>
      <c r="LJ255" s="10"/>
      <c r="LK255" s="10"/>
      <c r="LL255" s="10"/>
      <c r="LM255" s="10"/>
      <c r="LN255" s="10"/>
      <c r="LO255" s="10"/>
      <c r="LP255" s="10"/>
      <c r="LQ255" s="10"/>
      <c r="LR255" s="10"/>
      <c r="LS255" s="10"/>
      <c r="LT255" s="10"/>
      <c r="LU255" s="10"/>
      <c r="LV255" s="10"/>
      <c r="LW255" s="10"/>
      <c r="LX255" s="10"/>
      <c r="LY255" s="10"/>
      <c r="LZ255" s="10"/>
      <c r="MA255" s="10"/>
      <c r="MB255" s="10"/>
      <c r="MC255" s="10"/>
      <c r="MD255" s="10"/>
      <c r="ME255" s="10"/>
      <c r="MF255" s="10"/>
      <c r="MG255" s="10"/>
      <c r="MH255" s="10"/>
      <c r="MI255" s="10"/>
      <c r="MJ255" s="10"/>
      <c r="MK255" s="10"/>
      <c r="ML255" s="10"/>
      <c r="MM255" s="10"/>
      <c r="MN255" s="10"/>
      <c r="MO255" s="10"/>
      <c r="MP255" s="10"/>
      <c r="MQ255" s="10"/>
      <c r="MR255" s="10"/>
      <c r="MS255" s="10"/>
      <c r="MT255" s="10"/>
      <c r="MU255" s="10"/>
      <c r="MV255" s="10"/>
      <c r="MW255" s="10"/>
      <c r="MX255" s="10"/>
      <c r="MY255" s="10"/>
      <c r="MZ255" s="10"/>
      <c r="NA255" s="10"/>
      <c r="NB255" s="10"/>
      <c r="NC255" s="10"/>
      <c r="ND255" s="10"/>
      <c r="NE255" s="10"/>
      <c r="NF255" s="10"/>
      <c r="NG255" s="10"/>
      <c r="NH255" s="10"/>
      <c r="NI255" s="10"/>
      <c r="NJ255" s="10"/>
      <c r="NK255" s="10"/>
      <c r="NL255" s="10"/>
      <c r="NM255" s="10"/>
      <c r="NN255" s="10"/>
      <c r="NO255" s="10"/>
      <c r="NP255" s="10"/>
      <c r="NQ255" s="10"/>
      <c r="NR255" s="10"/>
      <c r="NS255" s="10"/>
      <c r="NT255" s="10"/>
      <c r="NU255" s="10"/>
      <c r="NV255" s="10"/>
      <c r="NW255" s="10"/>
      <c r="NX255" s="10"/>
      <c r="NY255" s="10"/>
      <c r="NZ255" s="10"/>
      <c r="OA255" s="10"/>
      <c r="OB255" s="10"/>
      <c r="OC255" s="10"/>
      <c r="OD255" s="10"/>
      <c r="OE255" s="10"/>
      <c r="OF255" s="10"/>
      <c r="OG255" s="10"/>
      <c r="OH255" s="10"/>
      <c r="OI255" s="10"/>
      <c r="OJ255" s="10"/>
      <c r="OK255" s="10"/>
      <c r="OL255" s="10"/>
      <c r="OM255" s="10"/>
      <c r="ON255" s="10"/>
      <c r="OO255" s="10"/>
      <c r="OP255" s="10"/>
      <c r="OQ255" s="10"/>
      <c r="OR255" s="10"/>
      <c r="OS255" s="10"/>
      <c r="OT255" s="10"/>
      <c r="OU255" s="10"/>
      <c r="OV255" s="10"/>
      <c r="OW255" s="10"/>
      <c r="OX255" s="10"/>
      <c r="OY255" s="10"/>
      <c r="OZ255" s="10"/>
      <c r="PA255" s="10"/>
      <c r="PB255" s="10"/>
      <c r="PC255" s="10"/>
      <c r="PD255" s="10"/>
      <c r="PE255" s="10"/>
      <c r="PF255" s="10"/>
      <c r="PG255" s="10"/>
      <c r="PH255" s="10"/>
      <c r="PI255" s="10"/>
      <c r="PJ255" s="10"/>
      <c r="PK255" s="10"/>
      <c r="PL255" s="10"/>
      <c r="PM255" s="10"/>
      <c r="PN255" s="10"/>
      <c r="PO255" s="10"/>
      <c r="PP255" s="10"/>
      <c r="PQ255" s="10"/>
      <c r="PR255" s="10"/>
      <c r="PS255" s="10"/>
      <c r="PT255" s="10"/>
      <c r="PU255" s="10"/>
      <c r="PV255" s="10"/>
      <c r="PW255" s="10"/>
      <c r="PX255" s="10"/>
      <c r="PY255" s="10"/>
      <c r="PZ255" s="10"/>
      <c r="QA255" s="10"/>
      <c r="QB255" s="10"/>
      <c r="QC255" s="10"/>
      <c r="QD255" s="10"/>
      <c r="QE255" s="10"/>
      <c r="QF255" s="10"/>
      <c r="QG255" s="10"/>
      <c r="QH255" s="10"/>
      <c r="QI255" s="10"/>
      <c r="QJ255" s="10"/>
      <c r="QK255" s="10"/>
      <c r="QL255" s="10"/>
      <c r="QM255" s="10"/>
      <c r="QN255" s="10"/>
      <c r="QO255" s="10"/>
      <c r="QP255" s="10"/>
      <c r="QQ255" s="10"/>
      <c r="QR255" s="10"/>
      <c r="QS255" s="10"/>
      <c r="QT255" s="10"/>
      <c r="QU255" s="10"/>
      <c r="QV255" s="10"/>
      <c r="QW255" s="10"/>
      <c r="QX255" s="10"/>
      <c r="QY255" s="10"/>
      <c r="QZ255" s="10"/>
      <c r="RA255" s="10"/>
      <c r="RB255" s="10"/>
      <c r="RC255" s="10"/>
      <c r="RD255" s="10"/>
      <c r="RE255" s="10"/>
      <c r="RF255" s="10"/>
      <c r="RG255" s="10"/>
      <c r="RH255" s="10"/>
      <c r="RI255" s="10"/>
      <c r="RJ255" s="10"/>
      <c r="RK255" s="10"/>
      <c r="RL255" s="10"/>
      <c r="RM255" s="10"/>
      <c r="RN255" s="10"/>
      <c r="RO255" s="10"/>
      <c r="RP255" s="10"/>
      <c r="RQ255" s="10"/>
      <c r="RR255" s="10"/>
      <c r="RS255" s="10"/>
      <c r="RT255" s="10"/>
      <c r="RU255" s="10"/>
      <c r="RV255" s="10"/>
      <c r="RW255" s="10"/>
      <c r="RX255" s="10"/>
      <c r="RY255" s="10"/>
      <c r="RZ255" s="10"/>
      <c r="SA255" s="10"/>
      <c r="SB255" s="10"/>
      <c r="SC255" s="10"/>
      <c r="SD255" s="10"/>
      <c r="SE255" s="10"/>
      <c r="SF255" s="10"/>
      <c r="SG255" s="10"/>
      <c r="SH255" s="10"/>
      <c r="SI255" s="10"/>
      <c r="SJ255" s="10"/>
      <c r="SK255" s="10"/>
      <c r="SL255" s="10"/>
      <c r="SM255" s="10"/>
      <c r="SN255" s="10"/>
      <c r="SO255" s="10"/>
      <c r="SP255" s="10"/>
      <c r="SQ255" s="10"/>
      <c r="SR255" s="10"/>
      <c r="SS255" s="10"/>
      <c r="ST255" s="10"/>
      <c r="SU255" s="10"/>
      <c r="SV255" s="10"/>
      <c r="SW255" s="10"/>
      <c r="SX255" s="10"/>
      <c r="SY255" s="10"/>
      <c r="SZ255" s="10"/>
      <c r="TA255" s="10"/>
      <c r="TB255" s="10"/>
      <c r="TC255" s="10"/>
      <c r="TD255" s="10"/>
      <c r="TE255" s="10"/>
      <c r="TF255" s="10"/>
      <c r="TG255" s="10"/>
      <c r="TH255" s="10"/>
      <c r="TI255" s="10"/>
      <c r="TJ255" s="10"/>
      <c r="TK255" s="10"/>
      <c r="TL255" s="10"/>
      <c r="TM255" s="10"/>
      <c r="TN255" s="10"/>
      <c r="TO255" s="10"/>
      <c r="TP255" s="10"/>
      <c r="TQ255" s="10"/>
      <c r="TR255" s="10"/>
      <c r="TS255" s="10"/>
      <c r="TT255" s="10"/>
      <c r="TU255" s="10"/>
      <c r="TV255" s="10"/>
      <c r="TW255" s="10"/>
      <c r="TX255" s="10"/>
      <c r="TY255" s="10"/>
      <c r="TZ255" s="10"/>
      <c r="UA255" s="10"/>
      <c r="UB255" s="10"/>
      <c r="UC255" s="10"/>
      <c r="UD255" s="10"/>
      <c r="UE255" s="10"/>
      <c r="UF255" s="10"/>
      <c r="UG255" s="10"/>
      <c r="UH255" s="10"/>
      <c r="UI255" s="10"/>
      <c r="UJ255" s="10"/>
      <c r="UK255" s="10"/>
      <c r="UL255" s="10"/>
      <c r="UM255" s="10"/>
      <c r="UN255" s="10"/>
      <c r="UO255" s="10"/>
      <c r="UP255" s="10"/>
      <c r="UQ255" s="10"/>
      <c r="UR255" s="10"/>
      <c r="US255" s="10"/>
      <c r="UT255" s="10"/>
      <c r="UU255" s="10"/>
      <c r="UV255" s="10"/>
      <c r="UW255" s="10"/>
      <c r="UX255" s="10"/>
      <c r="UY255" s="10"/>
      <c r="UZ255" s="10"/>
      <c r="VA255" s="10"/>
      <c r="VB255" s="10"/>
      <c r="VC255" s="10"/>
      <c r="VD255" s="10"/>
      <c r="VE255" s="10"/>
      <c r="VF255" s="10"/>
      <c r="VG255" s="10"/>
      <c r="VH255" s="10"/>
      <c r="VI255" s="10"/>
      <c r="VJ255" s="10"/>
      <c r="VK255" s="10"/>
      <c r="VL255" s="10"/>
      <c r="VM255" s="10"/>
      <c r="VN255" s="10"/>
      <c r="VO255" s="10"/>
      <c r="VP255" s="10"/>
      <c r="VQ255" s="10"/>
      <c r="VR255" s="10"/>
      <c r="VS255" s="10"/>
      <c r="VT255" s="10"/>
      <c r="VU255" s="10"/>
      <c r="VV255" s="10"/>
      <c r="VW255" s="10"/>
      <c r="VX255" s="10"/>
      <c r="VY255" s="10"/>
      <c r="VZ255" s="10"/>
      <c r="WA255" s="10"/>
      <c r="WB255" s="10"/>
      <c r="WC255" s="10"/>
      <c r="WD255" s="10"/>
      <c r="WE255" s="10"/>
      <c r="WF255" s="10"/>
      <c r="WG255" s="10"/>
      <c r="WH255" s="10"/>
      <c r="WI255" s="10"/>
      <c r="WJ255" s="10"/>
      <c r="WK255" s="10"/>
      <c r="WL255" s="10"/>
      <c r="WM255" s="10"/>
      <c r="WN255" s="10"/>
      <c r="WO255" s="10"/>
      <c r="WP255" s="10"/>
      <c r="WQ255" s="10"/>
      <c r="WR255" s="10"/>
      <c r="WS255" s="10"/>
      <c r="WT255" s="10"/>
      <c r="WU255" s="10"/>
      <c r="WV255" s="10"/>
      <c r="WW255" s="10"/>
      <c r="WX255" s="10"/>
      <c r="WY255" s="10"/>
      <c r="WZ255" s="10"/>
      <c r="XA255" s="10"/>
      <c r="XB255" s="10"/>
      <c r="XC255" s="10"/>
      <c r="XD255" s="10"/>
      <c r="XE255" s="10"/>
      <c r="XF255" s="10"/>
      <c r="XG255" s="10"/>
      <c r="XH255" s="10"/>
      <c r="XI255" s="10"/>
      <c r="XJ255" s="10"/>
      <c r="XK255" s="10"/>
      <c r="XL255" s="10"/>
      <c r="XM255" s="10"/>
      <c r="XN255" s="10"/>
      <c r="XO255" s="10"/>
      <c r="XP255" s="10"/>
      <c r="XQ255" s="10"/>
      <c r="XR255" s="10"/>
      <c r="XS255" s="10"/>
      <c r="XT255" s="10"/>
      <c r="XU255" s="10"/>
      <c r="XV255" s="10"/>
      <c r="XW255" s="10"/>
      <c r="XX255" s="10"/>
      <c r="XY255" s="10"/>
      <c r="XZ255" s="10"/>
      <c r="YA255" s="10"/>
      <c r="YB255" s="10"/>
      <c r="YC255" s="10"/>
      <c r="YD255" s="10"/>
      <c r="YE255" s="10"/>
      <c r="YF255" s="10"/>
      <c r="YG255" s="10"/>
      <c r="YH255" s="10"/>
      <c r="YI255" s="10"/>
      <c r="YJ255" s="10"/>
      <c r="YK255" s="10"/>
      <c r="YL255" s="10"/>
      <c r="YM255" s="10"/>
      <c r="YN255" s="10"/>
      <c r="YO255" s="10"/>
      <c r="YP255" s="10"/>
      <c r="YQ255" s="10"/>
      <c r="YR255" s="10"/>
      <c r="YS255" s="10"/>
      <c r="YT255" s="10"/>
      <c r="YU255" s="10"/>
      <c r="YV255" s="10"/>
      <c r="YW255" s="10"/>
      <c r="YX255" s="10"/>
      <c r="YY255" s="10"/>
      <c r="YZ255" s="10"/>
      <c r="ZA255" s="10"/>
      <c r="ZB255" s="10"/>
      <c r="ZC255" s="10"/>
      <c r="ZD255" s="10"/>
      <c r="ZE255" s="10"/>
      <c r="ZF255" s="10"/>
      <c r="ZG255" s="10"/>
      <c r="ZH255" s="10"/>
      <c r="ZI255" s="10"/>
      <c r="ZJ255" s="10"/>
      <c r="ZK255" s="10"/>
      <c r="ZL255" s="10"/>
      <c r="ZM255" s="10"/>
      <c r="ZN255" s="10"/>
      <c r="ZO255" s="10"/>
      <c r="ZP255" s="10"/>
      <c r="ZQ255" s="10"/>
      <c r="ZR255" s="10"/>
      <c r="ZS255" s="10"/>
      <c r="ZT255" s="10"/>
      <c r="ZU255" s="10"/>
      <c r="ZV255" s="10"/>
      <c r="ZW255" s="10"/>
      <c r="ZX255" s="10"/>
      <c r="ZY255" s="10"/>
      <c r="ZZ255" s="10"/>
      <c r="AAA255" s="10"/>
      <c r="AAB255" s="10"/>
      <c r="AAC255" s="10"/>
      <c r="AAD255" s="10"/>
      <c r="AAE255" s="10"/>
      <c r="AAF255" s="10"/>
      <c r="AAG255" s="10"/>
      <c r="AAH255" s="10"/>
      <c r="AAI255" s="10"/>
      <c r="AAJ255" s="10"/>
      <c r="AAK255" s="10"/>
      <c r="AAL255" s="10"/>
      <c r="AAM255" s="10"/>
      <c r="AAN255" s="10"/>
      <c r="AAO255" s="10"/>
      <c r="AAP255" s="10"/>
      <c r="AAQ255" s="10"/>
      <c r="AAR255" s="10"/>
      <c r="AAS255" s="10"/>
      <c r="AAT255" s="10"/>
      <c r="AAU255" s="10"/>
      <c r="AAV255" s="10"/>
      <c r="AAW255" s="10"/>
      <c r="AAX255" s="10"/>
      <c r="AAY255" s="10"/>
      <c r="AAZ255" s="10"/>
      <c r="ABA255" s="10"/>
      <c r="ABB255" s="10"/>
      <c r="ABC255" s="10"/>
      <c r="ABD255" s="10"/>
      <c r="ABE255" s="10"/>
      <c r="ABF255" s="10"/>
      <c r="ABG255" s="10"/>
      <c r="ABH255" s="10"/>
      <c r="ABI255" s="10"/>
      <c r="ABJ255" s="10"/>
      <c r="ABK255" s="10"/>
      <c r="ABL255" s="10"/>
      <c r="ABM255" s="10"/>
      <c r="ABN255" s="10"/>
      <c r="ABO255" s="10"/>
      <c r="ABP255" s="10"/>
      <c r="ABQ255" s="10"/>
      <c r="ABR255" s="10"/>
      <c r="ABS255" s="10"/>
      <c r="ABT255" s="10"/>
      <c r="ABU255" s="10"/>
      <c r="ABV255" s="10"/>
      <c r="ABW255" s="10"/>
      <c r="ABX255" s="10"/>
      <c r="ABY255" s="10"/>
      <c r="ABZ255" s="10"/>
      <c r="ACA255" s="10"/>
      <c r="ACB255" s="10"/>
      <c r="ACC255" s="10"/>
      <c r="ACD255" s="10"/>
      <c r="ACE255" s="10"/>
      <c r="ACF255" s="10"/>
      <c r="ACG255" s="10"/>
      <c r="ACH255" s="10"/>
      <c r="ACI255" s="10"/>
      <c r="ACJ255" s="10"/>
      <c r="ACK255" s="10"/>
      <c r="ACL255" s="10"/>
      <c r="ACM255" s="10"/>
      <c r="ACN255" s="10"/>
      <c r="ACO255" s="10"/>
      <c r="ACP255" s="10"/>
      <c r="ACQ255" s="10"/>
      <c r="ACR255" s="10"/>
      <c r="ACS255" s="10"/>
      <c r="ACT255" s="10"/>
      <c r="ACU255" s="10"/>
      <c r="ACV255" s="10"/>
      <c r="ACW255" s="10"/>
      <c r="ACX255" s="10"/>
      <c r="ACY255" s="10"/>
      <c r="ACZ255" s="10"/>
      <c r="ADA255" s="10"/>
      <c r="ADB255" s="10"/>
      <c r="ADC255" s="10"/>
      <c r="ADD255" s="10"/>
      <c r="ADE255" s="10"/>
      <c r="ADF255" s="10"/>
      <c r="ADG255" s="10"/>
      <c r="ADH255" s="10"/>
      <c r="ADI255" s="10"/>
      <c r="ADJ255" s="10"/>
      <c r="ADK255" s="10"/>
      <c r="ADL255" s="10"/>
      <c r="ADM255" s="10"/>
      <c r="ADN255" s="10"/>
      <c r="ADO255" s="10"/>
      <c r="ADP255" s="10"/>
      <c r="ADQ255" s="10"/>
      <c r="ADR255" s="10"/>
      <c r="ADS255" s="10"/>
      <c r="ADT255" s="10"/>
      <c r="ADU255" s="10"/>
      <c r="ADV255" s="10"/>
      <c r="ADW255" s="10"/>
      <c r="ADX255" s="10"/>
      <c r="ADY255" s="10"/>
      <c r="ADZ255" s="10"/>
      <c r="AEA255" s="10"/>
      <c r="AEB255" s="10"/>
      <c r="AEC255" s="10"/>
      <c r="AED255" s="10"/>
    </row>
    <row r="256" spans="1:810" s="88" customFormat="1" ht="36" customHeight="1" x14ac:dyDescent="0.3">
      <c r="A256" s="49"/>
      <c r="B256" s="51">
        <v>3</v>
      </c>
      <c r="C256" s="78" t="s">
        <v>601</v>
      </c>
      <c r="D256" s="87" t="s">
        <v>73</v>
      </c>
      <c r="E256" s="79" t="s">
        <v>58</v>
      </c>
      <c r="F256" s="79"/>
      <c r="G256" s="79">
        <v>15</v>
      </c>
      <c r="H256" s="80">
        <v>43000</v>
      </c>
      <c r="I256" s="79">
        <v>1</v>
      </c>
      <c r="J256" s="79" t="s">
        <v>32</v>
      </c>
      <c r="K256" s="79" t="s">
        <v>147</v>
      </c>
      <c r="L256" s="105">
        <v>71</v>
      </c>
      <c r="M256" s="82">
        <v>1965</v>
      </c>
      <c r="N256" s="83">
        <v>23829</v>
      </c>
      <c r="O256" s="80">
        <v>21000</v>
      </c>
      <c r="P256" s="84">
        <v>5</v>
      </c>
      <c r="Q256" s="84"/>
      <c r="R256" s="85" t="s">
        <v>296</v>
      </c>
      <c r="S256" s="138" t="s">
        <v>593</v>
      </c>
      <c r="T256" s="45"/>
      <c r="U256" s="46" t="str">
        <f t="shared" si="3"/>
        <v>Cu</v>
      </c>
      <c r="V256" s="45"/>
      <c r="W256" s="45"/>
      <c r="X256" s="45"/>
      <c r="Y256" s="45"/>
      <c r="Z256" s="45"/>
      <c r="AA256" s="45"/>
      <c r="AB256" s="45"/>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c r="IW256" s="10"/>
      <c r="IX256" s="10"/>
      <c r="IY256" s="10"/>
      <c r="IZ256" s="10"/>
      <c r="JA256" s="10"/>
      <c r="JB256" s="10"/>
      <c r="JC256" s="10"/>
      <c r="JD256" s="10"/>
      <c r="JE256" s="10"/>
      <c r="JF256" s="10"/>
      <c r="JG256" s="10"/>
      <c r="JH256" s="10"/>
      <c r="JI256" s="10"/>
      <c r="JJ256" s="10"/>
      <c r="JK256" s="10"/>
      <c r="JL256" s="10"/>
      <c r="JM256" s="10"/>
      <c r="JN256" s="10"/>
      <c r="JO256" s="10"/>
      <c r="JP256" s="10"/>
      <c r="JQ256" s="10"/>
      <c r="JR256" s="10"/>
      <c r="JS256" s="10"/>
      <c r="JT256" s="10"/>
      <c r="JU256" s="10"/>
      <c r="JV256" s="10"/>
      <c r="JW256" s="10"/>
      <c r="JX256" s="10"/>
      <c r="JY256" s="10"/>
      <c r="JZ256" s="10"/>
      <c r="KA256" s="10"/>
      <c r="KB256" s="10"/>
      <c r="KC256" s="10"/>
      <c r="KD256" s="10"/>
      <c r="KE256" s="10"/>
      <c r="KF256" s="10"/>
      <c r="KG256" s="10"/>
      <c r="KH256" s="10"/>
      <c r="KI256" s="10"/>
      <c r="KJ256" s="10"/>
      <c r="KK256" s="10"/>
      <c r="KL256" s="10"/>
      <c r="KM256" s="10"/>
      <c r="KN256" s="10"/>
      <c r="KO256" s="10"/>
      <c r="KP256" s="10"/>
      <c r="KQ256" s="10"/>
      <c r="KR256" s="10"/>
      <c r="KS256" s="10"/>
      <c r="KT256" s="10"/>
      <c r="KU256" s="10"/>
      <c r="KV256" s="10"/>
      <c r="KW256" s="10"/>
      <c r="KX256" s="10"/>
      <c r="KY256" s="10"/>
      <c r="KZ256" s="10"/>
      <c r="LA256" s="10"/>
      <c r="LB256" s="10"/>
      <c r="LC256" s="10"/>
      <c r="LD256" s="10"/>
      <c r="LE256" s="10"/>
      <c r="LF256" s="10"/>
      <c r="LG256" s="10"/>
      <c r="LH256" s="10"/>
      <c r="LI256" s="10"/>
      <c r="LJ256" s="10"/>
      <c r="LK256" s="10"/>
      <c r="LL256" s="10"/>
      <c r="LM256" s="10"/>
      <c r="LN256" s="10"/>
      <c r="LO256" s="10"/>
      <c r="LP256" s="10"/>
      <c r="LQ256" s="10"/>
      <c r="LR256" s="10"/>
      <c r="LS256" s="10"/>
      <c r="LT256" s="10"/>
      <c r="LU256" s="10"/>
      <c r="LV256" s="10"/>
      <c r="LW256" s="10"/>
      <c r="LX256" s="10"/>
      <c r="LY256" s="10"/>
      <c r="LZ256" s="10"/>
      <c r="MA256" s="10"/>
      <c r="MB256" s="10"/>
      <c r="MC256" s="10"/>
      <c r="MD256" s="10"/>
      <c r="ME256" s="10"/>
      <c r="MF256" s="10"/>
      <c r="MG256" s="10"/>
      <c r="MH256" s="10"/>
      <c r="MI256" s="10"/>
      <c r="MJ256" s="10"/>
      <c r="MK256" s="10"/>
      <c r="ML256" s="10"/>
      <c r="MM256" s="10"/>
      <c r="MN256" s="10"/>
      <c r="MO256" s="10"/>
      <c r="MP256" s="10"/>
      <c r="MQ256" s="10"/>
      <c r="MR256" s="10"/>
      <c r="MS256" s="10"/>
      <c r="MT256" s="10"/>
      <c r="MU256" s="10"/>
      <c r="MV256" s="10"/>
      <c r="MW256" s="10"/>
      <c r="MX256" s="10"/>
      <c r="MY256" s="10"/>
      <c r="MZ256" s="10"/>
      <c r="NA256" s="10"/>
      <c r="NB256" s="10"/>
      <c r="NC256" s="10"/>
      <c r="ND256" s="10"/>
      <c r="NE256" s="10"/>
      <c r="NF256" s="10"/>
      <c r="NG256" s="10"/>
      <c r="NH256" s="10"/>
      <c r="NI256" s="10"/>
      <c r="NJ256" s="10"/>
      <c r="NK256" s="10"/>
      <c r="NL256" s="10"/>
      <c r="NM256" s="10"/>
      <c r="NN256" s="10"/>
      <c r="NO256" s="10"/>
      <c r="NP256" s="10"/>
      <c r="NQ256" s="10"/>
      <c r="NR256" s="10"/>
      <c r="NS256" s="10"/>
      <c r="NT256" s="10"/>
      <c r="NU256" s="10"/>
      <c r="NV256" s="10"/>
      <c r="NW256" s="10"/>
      <c r="NX256" s="10"/>
      <c r="NY256" s="10"/>
      <c r="NZ256" s="10"/>
      <c r="OA256" s="10"/>
      <c r="OB256" s="10"/>
      <c r="OC256" s="10"/>
      <c r="OD256" s="10"/>
      <c r="OE256" s="10"/>
      <c r="OF256" s="10"/>
      <c r="OG256" s="10"/>
      <c r="OH256" s="10"/>
      <c r="OI256" s="10"/>
      <c r="OJ256" s="10"/>
      <c r="OK256" s="10"/>
      <c r="OL256" s="10"/>
      <c r="OM256" s="10"/>
      <c r="ON256" s="10"/>
      <c r="OO256" s="10"/>
      <c r="OP256" s="10"/>
      <c r="OQ256" s="10"/>
      <c r="OR256" s="10"/>
      <c r="OS256" s="10"/>
      <c r="OT256" s="10"/>
      <c r="OU256" s="10"/>
      <c r="OV256" s="10"/>
      <c r="OW256" s="10"/>
      <c r="OX256" s="10"/>
      <c r="OY256" s="10"/>
      <c r="OZ256" s="10"/>
      <c r="PA256" s="10"/>
      <c r="PB256" s="10"/>
      <c r="PC256" s="10"/>
      <c r="PD256" s="10"/>
      <c r="PE256" s="10"/>
      <c r="PF256" s="10"/>
      <c r="PG256" s="10"/>
      <c r="PH256" s="10"/>
      <c r="PI256" s="10"/>
      <c r="PJ256" s="10"/>
      <c r="PK256" s="10"/>
      <c r="PL256" s="10"/>
      <c r="PM256" s="10"/>
      <c r="PN256" s="10"/>
      <c r="PO256" s="10"/>
      <c r="PP256" s="10"/>
      <c r="PQ256" s="10"/>
      <c r="PR256" s="10"/>
      <c r="PS256" s="10"/>
      <c r="PT256" s="10"/>
      <c r="PU256" s="10"/>
      <c r="PV256" s="10"/>
      <c r="PW256" s="10"/>
      <c r="PX256" s="10"/>
      <c r="PY256" s="10"/>
      <c r="PZ256" s="10"/>
      <c r="QA256" s="10"/>
      <c r="QB256" s="10"/>
      <c r="QC256" s="10"/>
      <c r="QD256" s="10"/>
      <c r="QE256" s="10"/>
      <c r="QF256" s="10"/>
      <c r="QG256" s="10"/>
      <c r="QH256" s="10"/>
      <c r="QI256" s="10"/>
      <c r="QJ256" s="10"/>
      <c r="QK256" s="10"/>
      <c r="QL256" s="10"/>
      <c r="QM256" s="10"/>
      <c r="QN256" s="10"/>
      <c r="QO256" s="10"/>
      <c r="QP256" s="10"/>
      <c r="QQ256" s="10"/>
      <c r="QR256" s="10"/>
      <c r="QS256" s="10"/>
      <c r="QT256" s="10"/>
      <c r="QU256" s="10"/>
      <c r="QV256" s="10"/>
      <c r="QW256" s="10"/>
      <c r="QX256" s="10"/>
      <c r="QY256" s="10"/>
      <c r="QZ256" s="10"/>
      <c r="RA256" s="10"/>
      <c r="RB256" s="10"/>
      <c r="RC256" s="10"/>
      <c r="RD256" s="10"/>
      <c r="RE256" s="10"/>
      <c r="RF256" s="10"/>
      <c r="RG256" s="10"/>
      <c r="RH256" s="10"/>
      <c r="RI256" s="10"/>
      <c r="RJ256" s="10"/>
      <c r="RK256" s="10"/>
      <c r="RL256" s="10"/>
      <c r="RM256" s="10"/>
      <c r="RN256" s="10"/>
      <c r="RO256" s="10"/>
      <c r="RP256" s="10"/>
      <c r="RQ256" s="10"/>
      <c r="RR256" s="10"/>
      <c r="RS256" s="10"/>
      <c r="RT256" s="10"/>
      <c r="RU256" s="10"/>
      <c r="RV256" s="10"/>
      <c r="RW256" s="10"/>
      <c r="RX256" s="10"/>
      <c r="RY256" s="10"/>
      <c r="RZ256" s="10"/>
      <c r="SA256" s="10"/>
      <c r="SB256" s="10"/>
      <c r="SC256" s="10"/>
      <c r="SD256" s="10"/>
      <c r="SE256" s="10"/>
      <c r="SF256" s="10"/>
      <c r="SG256" s="10"/>
      <c r="SH256" s="10"/>
      <c r="SI256" s="10"/>
      <c r="SJ256" s="10"/>
      <c r="SK256" s="10"/>
      <c r="SL256" s="10"/>
      <c r="SM256" s="10"/>
      <c r="SN256" s="10"/>
      <c r="SO256" s="10"/>
      <c r="SP256" s="10"/>
      <c r="SQ256" s="10"/>
      <c r="SR256" s="10"/>
      <c r="SS256" s="10"/>
      <c r="ST256" s="10"/>
      <c r="SU256" s="10"/>
      <c r="SV256" s="10"/>
      <c r="SW256" s="10"/>
      <c r="SX256" s="10"/>
      <c r="SY256" s="10"/>
      <c r="SZ256" s="10"/>
      <c r="TA256" s="10"/>
      <c r="TB256" s="10"/>
      <c r="TC256" s="10"/>
      <c r="TD256" s="10"/>
      <c r="TE256" s="10"/>
      <c r="TF256" s="10"/>
      <c r="TG256" s="10"/>
      <c r="TH256" s="10"/>
      <c r="TI256" s="10"/>
      <c r="TJ256" s="10"/>
      <c r="TK256" s="10"/>
      <c r="TL256" s="10"/>
      <c r="TM256" s="10"/>
      <c r="TN256" s="10"/>
      <c r="TO256" s="10"/>
      <c r="TP256" s="10"/>
      <c r="TQ256" s="10"/>
      <c r="TR256" s="10"/>
      <c r="TS256" s="10"/>
      <c r="TT256" s="10"/>
      <c r="TU256" s="10"/>
      <c r="TV256" s="10"/>
      <c r="TW256" s="10"/>
      <c r="TX256" s="10"/>
      <c r="TY256" s="10"/>
      <c r="TZ256" s="10"/>
      <c r="UA256" s="10"/>
      <c r="UB256" s="10"/>
      <c r="UC256" s="10"/>
      <c r="UD256" s="10"/>
      <c r="UE256" s="10"/>
      <c r="UF256" s="10"/>
      <c r="UG256" s="10"/>
      <c r="UH256" s="10"/>
      <c r="UI256" s="10"/>
      <c r="UJ256" s="10"/>
      <c r="UK256" s="10"/>
      <c r="UL256" s="10"/>
      <c r="UM256" s="10"/>
      <c r="UN256" s="10"/>
      <c r="UO256" s="10"/>
      <c r="UP256" s="10"/>
      <c r="UQ256" s="10"/>
      <c r="UR256" s="10"/>
      <c r="US256" s="10"/>
      <c r="UT256" s="10"/>
      <c r="UU256" s="10"/>
      <c r="UV256" s="10"/>
      <c r="UW256" s="10"/>
      <c r="UX256" s="10"/>
      <c r="UY256" s="10"/>
      <c r="UZ256" s="10"/>
      <c r="VA256" s="10"/>
      <c r="VB256" s="10"/>
      <c r="VC256" s="10"/>
      <c r="VD256" s="10"/>
      <c r="VE256" s="10"/>
      <c r="VF256" s="10"/>
      <c r="VG256" s="10"/>
      <c r="VH256" s="10"/>
      <c r="VI256" s="10"/>
      <c r="VJ256" s="10"/>
      <c r="VK256" s="10"/>
      <c r="VL256" s="10"/>
      <c r="VM256" s="10"/>
      <c r="VN256" s="10"/>
      <c r="VO256" s="10"/>
      <c r="VP256" s="10"/>
      <c r="VQ256" s="10"/>
      <c r="VR256" s="10"/>
      <c r="VS256" s="10"/>
      <c r="VT256" s="10"/>
      <c r="VU256" s="10"/>
      <c r="VV256" s="10"/>
      <c r="VW256" s="10"/>
      <c r="VX256" s="10"/>
      <c r="VY256" s="10"/>
      <c r="VZ256" s="10"/>
      <c r="WA256" s="10"/>
      <c r="WB256" s="10"/>
      <c r="WC256" s="10"/>
      <c r="WD256" s="10"/>
      <c r="WE256" s="10"/>
      <c r="WF256" s="10"/>
      <c r="WG256" s="10"/>
      <c r="WH256" s="10"/>
      <c r="WI256" s="10"/>
      <c r="WJ256" s="10"/>
      <c r="WK256" s="10"/>
      <c r="WL256" s="10"/>
      <c r="WM256" s="10"/>
      <c r="WN256" s="10"/>
      <c r="WO256" s="10"/>
      <c r="WP256" s="10"/>
      <c r="WQ256" s="10"/>
      <c r="WR256" s="10"/>
      <c r="WS256" s="10"/>
      <c r="WT256" s="10"/>
      <c r="WU256" s="10"/>
      <c r="WV256" s="10"/>
      <c r="WW256" s="10"/>
      <c r="WX256" s="10"/>
      <c r="WY256" s="10"/>
      <c r="WZ256" s="10"/>
      <c r="XA256" s="10"/>
      <c r="XB256" s="10"/>
      <c r="XC256" s="10"/>
      <c r="XD256" s="10"/>
      <c r="XE256" s="10"/>
      <c r="XF256" s="10"/>
      <c r="XG256" s="10"/>
      <c r="XH256" s="10"/>
      <c r="XI256" s="10"/>
      <c r="XJ256" s="10"/>
      <c r="XK256" s="10"/>
      <c r="XL256" s="10"/>
      <c r="XM256" s="10"/>
      <c r="XN256" s="10"/>
      <c r="XO256" s="10"/>
      <c r="XP256" s="10"/>
      <c r="XQ256" s="10"/>
      <c r="XR256" s="10"/>
      <c r="XS256" s="10"/>
      <c r="XT256" s="10"/>
      <c r="XU256" s="10"/>
      <c r="XV256" s="10"/>
      <c r="XW256" s="10"/>
      <c r="XX256" s="10"/>
      <c r="XY256" s="10"/>
      <c r="XZ256" s="10"/>
      <c r="YA256" s="10"/>
      <c r="YB256" s="10"/>
      <c r="YC256" s="10"/>
      <c r="YD256" s="10"/>
      <c r="YE256" s="10"/>
      <c r="YF256" s="10"/>
      <c r="YG256" s="10"/>
      <c r="YH256" s="10"/>
      <c r="YI256" s="10"/>
      <c r="YJ256" s="10"/>
      <c r="YK256" s="10"/>
      <c r="YL256" s="10"/>
      <c r="YM256" s="10"/>
      <c r="YN256" s="10"/>
      <c r="YO256" s="10"/>
      <c r="YP256" s="10"/>
      <c r="YQ256" s="10"/>
      <c r="YR256" s="10"/>
      <c r="YS256" s="10"/>
      <c r="YT256" s="10"/>
      <c r="YU256" s="10"/>
      <c r="YV256" s="10"/>
      <c r="YW256" s="10"/>
      <c r="YX256" s="10"/>
      <c r="YY256" s="10"/>
      <c r="YZ256" s="10"/>
      <c r="ZA256" s="10"/>
      <c r="ZB256" s="10"/>
      <c r="ZC256" s="10"/>
      <c r="ZD256" s="10"/>
      <c r="ZE256" s="10"/>
      <c r="ZF256" s="10"/>
      <c r="ZG256" s="10"/>
      <c r="ZH256" s="10"/>
      <c r="ZI256" s="10"/>
      <c r="ZJ256" s="10"/>
      <c r="ZK256" s="10"/>
      <c r="ZL256" s="10"/>
      <c r="ZM256" s="10"/>
      <c r="ZN256" s="10"/>
      <c r="ZO256" s="10"/>
      <c r="ZP256" s="10"/>
      <c r="ZQ256" s="10"/>
      <c r="ZR256" s="10"/>
      <c r="ZS256" s="10"/>
      <c r="ZT256" s="10"/>
      <c r="ZU256" s="10"/>
      <c r="ZV256" s="10"/>
      <c r="ZW256" s="10"/>
      <c r="ZX256" s="10"/>
      <c r="ZY256" s="10"/>
      <c r="ZZ256" s="10"/>
      <c r="AAA256" s="10"/>
      <c r="AAB256" s="10"/>
      <c r="AAC256" s="10"/>
      <c r="AAD256" s="10"/>
      <c r="AAE256" s="10"/>
      <c r="AAF256" s="10"/>
      <c r="AAG256" s="10"/>
      <c r="AAH256" s="10"/>
      <c r="AAI256" s="10"/>
      <c r="AAJ256" s="10"/>
      <c r="AAK256" s="10"/>
      <c r="AAL256" s="10"/>
      <c r="AAM256" s="10"/>
      <c r="AAN256" s="10"/>
      <c r="AAO256" s="10"/>
      <c r="AAP256" s="10"/>
      <c r="AAQ256" s="10"/>
      <c r="AAR256" s="10"/>
      <c r="AAS256" s="10"/>
      <c r="AAT256" s="10"/>
      <c r="AAU256" s="10"/>
      <c r="AAV256" s="10"/>
      <c r="AAW256" s="10"/>
      <c r="AAX256" s="10"/>
      <c r="AAY256" s="10"/>
      <c r="AAZ256" s="10"/>
      <c r="ABA256" s="10"/>
      <c r="ABB256" s="10"/>
      <c r="ABC256" s="10"/>
      <c r="ABD256" s="10"/>
      <c r="ABE256" s="10"/>
      <c r="ABF256" s="10"/>
      <c r="ABG256" s="10"/>
      <c r="ABH256" s="10"/>
      <c r="ABI256" s="10"/>
      <c r="ABJ256" s="10"/>
      <c r="ABK256" s="10"/>
      <c r="ABL256" s="10"/>
      <c r="ABM256" s="10"/>
      <c r="ABN256" s="10"/>
      <c r="ABO256" s="10"/>
      <c r="ABP256" s="10"/>
      <c r="ABQ256" s="10"/>
      <c r="ABR256" s="10"/>
      <c r="ABS256" s="10"/>
      <c r="ABT256" s="10"/>
      <c r="ABU256" s="10"/>
      <c r="ABV256" s="10"/>
      <c r="ABW256" s="10"/>
      <c r="ABX256" s="10"/>
      <c r="ABY256" s="10"/>
      <c r="ABZ256" s="10"/>
      <c r="ACA256" s="10"/>
      <c r="ACB256" s="10"/>
      <c r="ACC256" s="10"/>
      <c r="ACD256" s="10"/>
      <c r="ACE256" s="10"/>
      <c r="ACF256" s="10"/>
      <c r="ACG256" s="10"/>
      <c r="ACH256" s="10"/>
      <c r="ACI256" s="10"/>
      <c r="ACJ256" s="10"/>
      <c r="ACK256" s="10"/>
      <c r="ACL256" s="10"/>
      <c r="ACM256" s="10"/>
      <c r="ACN256" s="10"/>
      <c r="ACO256" s="10"/>
      <c r="ACP256" s="10"/>
      <c r="ACQ256" s="10"/>
      <c r="ACR256" s="10"/>
      <c r="ACS256" s="10"/>
      <c r="ACT256" s="10"/>
      <c r="ACU256" s="10"/>
      <c r="ACV256" s="10"/>
      <c r="ACW256" s="10"/>
      <c r="ACX256" s="10"/>
      <c r="ACY256" s="10"/>
      <c r="ACZ256" s="10"/>
      <c r="ADA256" s="10"/>
      <c r="ADB256" s="10"/>
      <c r="ADC256" s="10"/>
      <c r="ADD256" s="10"/>
      <c r="ADE256" s="10"/>
      <c r="ADF256" s="10"/>
      <c r="ADG256" s="10"/>
      <c r="ADH256" s="10"/>
      <c r="ADI256" s="10"/>
      <c r="ADJ256" s="10"/>
      <c r="ADK256" s="10"/>
      <c r="ADL256" s="10"/>
      <c r="ADM256" s="10"/>
      <c r="ADN256" s="10"/>
      <c r="ADO256" s="10"/>
      <c r="ADP256" s="10"/>
      <c r="ADQ256" s="10"/>
      <c r="ADR256" s="10"/>
      <c r="ADS256" s="10"/>
      <c r="ADT256" s="10"/>
      <c r="ADU256" s="10"/>
      <c r="ADV256" s="10"/>
      <c r="ADW256" s="10"/>
      <c r="ADX256" s="10"/>
      <c r="ADY256" s="10"/>
      <c r="ADZ256" s="10"/>
      <c r="AEA256" s="10"/>
      <c r="AEB256" s="10"/>
      <c r="AEC256" s="10"/>
      <c r="AED256" s="10"/>
    </row>
    <row r="257" spans="1:810" s="88" customFormat="1" ht="36" customHeight="1" x14ac:dyDescent="0.3">
      <c r="A257" s="49"/>
      <c r="B257" s="51">
        <v>3</v>
      </c>
      <c r="C257" s="78" t="s">
        <v>602</v>
      </c>
      <c r="D257" s="87" t="s">
        <v>73</v>
      </c>
      <c r="E257" s="79" t="s">
        <v>58</v>
      </c>
      <c r="F257" s="79" t="s">
        <v>204</v>
      </c>
      <c r="G257" s="79">
        <v>5</v>
      </c>
      <c r="H257" s="80"/>
      <c r="I257" s="79">
        <v>1</v>
      </c>
      <c r="J257" s="79" t="s">
        <v>32</v>
      </c>
      <c r="K257" s="79" t="s">
        <v>147</v>
      </c>
      <c r="L257" s="105">
        <v>99</v>
      </c>
      <c r="M257" s="82">
        <v>1965</v>
      </c>
      <c r="N257" s="83">
        <v>23829</v>
      </c>
      <c r="O257" s="80">
        <v>150</v>
      </c>
      <c r="P257" s="84"/>
      <c r="Q257" s="84"/>
      <c r="R257" s="85" t="s">
        <v>302</v>
      </c>
      <c r="S257" s="138" t="s">
        <v>593</v>
      </c>
      <c r="T257" s="45"/>
      <c r="U257" s="46" t="str">
        <f t="shared" si="3"/>
        <v>Cu</v>
      </c>
      <c r="V257" s="45"/>
      <c r="W257" s="45"/>
      <c r="X257" s="45"/>
      <c r="Y257" s="45"/>
      <c r="Z257" s="45"/>
      <c r="AA257" s="45"/>
      <c r="AB257" s="45"/>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c r="IW257" s="10"/>
      <c r="IX257" s="10"/>
      <c r="IY257" s="10"/>
      <c r="IZ257" s="10"/>
      <c r="JA257" s="10"/>
      <c r="JB257" s="10"/>
      <c r="JC257" s="10"/>
      <c r="JD257" s="10"/>
      <c r="JE257" s="10"/>
      <c r="JF257" s="10"/>
      <c r="JG257" s="10"/>
      <c r="JH257" s="10"/>
      <c r="JI257" s="10"/>
      <c r="JJ257" s="10"/>
      <c r="JK257" s="10"/>
      <c r="JL257" s="10"/>
      <c r="JM257" s="10"/>
      <c r="JN257" s="10"/>
      <c r="JO257" s="10"/>
      <c r="JP257" s="10"/>
      <c r="JQ257" s="10"/>
      <c r="JR257" s="10"/>
      <c r="JS257" s="10"/>
      <c r="JT257" s="10"/>
      <c r="JU257" s="10"/>
      <c r="JV257" s="10"/>
      <c r="JW257" s="10"/>
      <c r="JX257" s="10"/>
      <c r="JY257" s="10"/>
      <c r="JZ257" s="10"/>
      <c r="KA257" s="10"/>
      <c r="KB257" s="10"/>
      <c r="KC257" s="10"/>
      <c r="KD257" s="10"/>
      <c r="KE257" s="10"/>
      <c r="KF257" s="10"/>
      <c r="KG257" s="10"/>
      <c r="KH257" s="10"/>
      <c r="KI257" s="10"/>
      <c r="KJ257" s="10"/>
      <c r="KK257" s="10"/>
      <c r="KL257" s="10"/>
      <c r="KM257" s="10"/>
      <c r="KN257" s="10"/>
      <c r="KO257" s="10"/>
      <c r="KP257" s="10"/>
      <c r="KQ257" s="10"/>
      <c r="KR257" s="10"/>
      <c r="KS257" s="10"/>
      <c r="KT257" s="10"/>
      <c r="KU257" s="10"/>
      <c r="KV257" s="10"/>
      <c r="KW257" s="10"/>
      <c r="KX257" s="10"/>
      <c r="KY257" s="10"/>
      <c r="KZ257" s="10"/>
      <c r="LA257" s="10"/>
      <c r="LB257" s="10"/>
      <c r="LC257" s="10"/>
      <c r="LD257" s="10"/>
      <c r="LE257" s="10"/>
      <c r="LF257" s="10"/>
      <c r="LG257" s="10"/>
      <c r="LH257" s="10"/>
      <c r="LI257" s="10"/>
      <c r="LJ257" s="10"/>
      <c r="LK257" s="10"/>
      <c r="LL257" s="10"/>
      <c r="LM257" s="10"/>
      <c r="LN257" s="10"/>
      <c r="LO257" s="10"/>
      <c r="LP257" s="10"/>
      <c r="LQ257" s="10"/>
      <c r="LR257" s="10"/>
      <c r="LS257" s="10"/>
      <c r="LT257" s="10"/>
      <c r="LU257" s="10"/>
      <c r="LV257" s="10"/>
      <c r="LW257" s="10"/>
      <c r="LX257" s="10"/>
      <c r="LY257" s="10"/>
      <c r="LZ257" s="10"/>
      <c r="MA257" s="10"/>
      <c r="MB257" s="10"/>
      <c r="MC257" s="10"/>
      <c r="MD257" s="10"/>
      <c r="ME257" s="10"/>
      <c r="MF257" s="10"/>
      <c r="MG257" s="10"/>
      <c r="MH257" s="10"/>
      <c r="MI257" s="10"/>
      <c r="MJ257" s="10"/>
      <c r="MK257" s="10"/>
      <c r="ML257" s="10"/>
      <c r="MM257" s="10"/>
      <c r="MN257" s="10"/>
      <c r="MO257" s="10"/>
      <c r="MP257" s="10"/>
      <c r="MQ257" s="10"/>
      <c r="MR257" s="10"/>
      <c r="MS257" s="10"/>
      <c r="MT257" s="10"/>
      <c r="MU257" s="10"/>
      <c r="MV257" s="10"/>
      <c r="MW257" s="10"/>
      <c r="MX257" s="10"/>
      <c r="MY257" s="10"/>
      <c r="MZ257" s="10"/>
      <c r="NA257" s="10"/>
      <c r="NB257" s="10"/>
      <c r="NC257" s="10"/>
      <c r="ND257" s="10"/>
      <c r="NE257" s="10"/>
      <c r="NF257" s="10"/>
      <c r="NG257" s="10"/>
      <c r="NH257" s="10"/>
      <c r="NI257" s="10"/>
      <c r="NJ257" s="10"/>
      <c r="NK257" s="10"/>
      <c r="NL257" s="10"/>
      <c r="NM257" s="10"/>
      <c r="NN257" s="10"/>
      <c r="NO257" s="10"/>
      <c r="NP257" s="10"/>
      <c r="NQ257" s="10"/>
      <c r="NR257" s="10"/>
      <c r="NS257" s="10"/>
      <c r="NT257" s="10"/>
      <c r="NU257" s="10"/>
      <c r="NV257" s="10"/>
      <c r="NW257" s="10"/>
      <c r="NX257" s="10"/>
      <c r="NY257" s="10"/>
      <c r="NZ257" s="10"/>
      <c r="OA257" s="10"/>
      <c r="OB257" s="10"/>
      <c r="OC257" s="10"/>
      <c r="OD257" s="10"/>
      <c r="OE257" s="10"/>
      <c r="OF257" s="10"/>
      <c r="OG257" s="10"/>
      <c r="OH257" s="10"/>
      <c r="OI257" s="10"/>
      <c r="OJ257" s="10"/>
      <c r="OK257" s="10"/>
      <c r="OL257" s="10"/>
      <c r="OM257" s="10"/>
      <c r="ON257" s="10"/>
      <c r="OO257" s="10"/>
      <c r="OP257" s="10"/>
      <c r="OQ257" s="10"/>
      <c r="OR257" s="10"/>
      <c r="OS257" s="10"/>
      <c r="OT257" s="10"/>
      <c r="OU257" s="10"/>
      <c r="OV257" s="10"/>
      <c r="OW257" s="10"/>
      <c r="OX257" s="10"/>
      <c r="OY257" s="10"/>
      <c r="OZ257" s="10"/>
      <c r="PA257" s="10"/>
      <c r="PB257" s="10"/>
      <c r="PC257" s="10"/>
      <c r="PD257" s="10"/>
      <c r="PE257" s="10"/>
      <c r="PF257" s="10"/>
      <c r="PG257" s="10"/>
      <c r="PH257" s="10"/>
      <c r="PI257" s="10"/>
      <c r="PJ257" s="10"/>
      <c r="PK257" s="10"/>
      <c r="PL257" s="10"/>
      <c r="PM257" s="10"/>
      <c r="PN257" s="10"/>
      <c r="PO257" s="10"/>
      <c r="PP257" s="10"/>
      <c r="PQ257" s="10"/>
      <c r="PR257" s="10"/>
      <c r="PS257" s="10"/>
      <c r="PT257" s="10"/>
      <c r="PU257" s="10"/>
      <c r="PV257" s="10"/>
      <c r="PW257" s="10"/>
      <c r="PX257" s="10"/>
      <c r="PY257" s="10"/>
      <c r="PZ257" s="10"/>
      <c r="QA257" s="10"/>
      <c r="QB257" s="10"/>
      <c r="QC257" s="10"/>
      <c r="QD257" s="10"/>
      <c r="QE257" s="10"/>
      <c r="QF257" s="10"/>
      <c r="QG257" s="10"/>
      <c r="QH257" s="10"/>
      <c r="QI257" s="10"/>
      <c r="QJ257" s="10"/>
      <c r="QK257" s="10"/>
      <c r="QL257" s="10"/>
      <c r="QM257" s="10"/>
      <c r="QN257" s="10"/>
      <c r="QO257" s="10"/>
      <c r="QP257" s="10"/>
      <c r="QQ257" s="10"/>
      <c r="QR257" s="10"/>
      <c r="QS257" s="10"/>
      <c r="QT257" s="10"/>
      <c r="QU257" s="10"/>
      <c r="QV257" s="10"/>
      <c r="QW257" s="10"/>
      <c r="QX257" s="10"/>
      <c r="QY257" s="10"/>
      <c r="QZ257" s="10"/>
      <c r="RA257" s="10"/>
      <c r="RB257" s="10"/>
      <c r="RC257" s="10"/>
      <c r="RD257" s="10"/>
      <c r="RE257" s="10"/>
      <c r="RF257" s="10"/>
      <c r="RG257" s="10"/>
      <c r="RH257" s="10"/>
      <c r="RI257" s="10"/>
      <c r="RJ257" s="10"/>
      <c r="RK257" s="10"/>
      <c r="RL257" s="10"/>
      <c r="RM257" s="10"/>
      <c r="RN257" s="10"/>
      <c r="RO257" s="10"/>
      <c r="RP257" s="10"/>
      <c r="RQ257" s="10"/>
      <c r="RR257" s="10"/>
      <c r="RS257" s="10"/>
      <c r="RT257" s="10"/>
      <c r="RU257" s="10"/>
      <c r="RV257" s="10"/>
      <c r="RW257" s="10"/>
      <c r="RX257" s="10"/>
      <c r="RY257" s="10"/>
      <c r="RZ257" s="10"/>
      <c r="SA257" s="10"/>
      <c r="SB257" s="10"/>
      <c r="SC257" s="10"/>
      <c r="SD257" s="10"/>
      <c r="SE257" s="10"/>
      <c r="SF257" s="10"/>
      <c r="SG257" s="10"/>
      <c r="SH257" s="10"/>
      <c r="SI257" s="10"/>
      <c r="SJ257" s="10"/>
      <c r="SK257" s="10"/>
      <c r="SL257" s="10"/>
      <c r="SM257" s="10"/>
      <c r="SN257" s="10"/>
      <c r="SO257" s="10"/>
      <c r="SP257" s="10"/>
      <c r="SQ257" s="10"/>
      <c r="SR257" s="10"/>
      <c r="SS257" s="10"/>
      <c r="ST257" s="10"/>
      <c r="SU257" s="10"/>
      <c r="SV257" s="10"/>
      <c r="SW257" s="10"/>
      <c r="SX257" s="10"/>
      <c r="SY257" s="10"/>
      <c r="SZ257" s="10"/>
      <c r="TA257" s="10"/>
      <c r="TB257" s="10"/>
      <c r="TC257" s="10"/>
      <c r="TD257" s="10"/>
      <c r="TE257" s="10"/>
      <c r="TF257" s="10"/>
      <c r="TG257" s="10"/>
      <c r="TH257" s="10"/>
      <c r="TI257" s="10"/>
      <c r="TJ257" s="10"/>
      <c r="TK257" s="10"/>
      <c r="TL257" s="10"/>
      <c r="TM257" s="10"/>
      <c r="TN257" s="10"/>
      <c r="TO257" s="10"/>
      <c r="TP257" s="10"/>
      <c r="TQ257" s="10"/>
      <c r="TR257" s="10"/>
      <c r="TS257" s="10"/>
      <c r="TT257" s="10"/>
      <c r="TU257" s="10"/>
      <c r="TV257" s="10"/>
      <c r="TW257" s="10"/>
      <c r="TX257" s="10"/>
      <c r="TY257" s="10"/>
      <c r="TZ257" s="10"/>
      <c r="UA257" s="10"/>
      <c r="UB257" s="10"/>
      <c r="UC257" s="10"/>
      <c r="UD257" s="10"/>
      <c r="UE257" s="10"/>
      <c r="UF257" s="10"/>
      <c r="UG257" s="10"/>
      <c r="UH257" s="10"/>
      <c r="UI257" s="10"/>
      <c r="UJ257" s="10"/>
      <c r="UK257" s="10"/>
      <c r="UL257" s="10"/>
      <c r="UM257" s="10"/>
      <c r="UN257" s="10"/>
      <c r="UO257" s="10"/>
      <c r="UP257" s="10"/>
      <c r="UQ257" s="10"/>
      <c r="UR257" s="10"/>
      <c r="US257" s="10"/>
      <c r="UT257" s="10"/>
      <c r="UU257" s="10"/>
      <c r="UV257" s="10"/>
      <c r="UW257" s="10"/>
      <c r="UX257" s="10"/>
      <c r="UY257" s="10"/>
      <c r="UZ257" s="10"/>
      <c r="VA257" s="10"/>
      <c r="VB257" s="10"/>
      <c r="VC257" s="10"/>
      <c r="VD257" s="10"/>
      <c r="VE257" s="10"/>
      <c r="VF257" s="10"/>
      <c r="VG257" s="10"/>
      <c r="VH257" s="10"/>
      <c r="VI257" s="10"/>
      <c r="VJ257" s="10"/>
      <c r="VK257" s="10"/>
      <c r="VL257" s="10"/>
      <c r="VM257" s="10"/>
      <c r="VN257" s="10"/>
      <c r="VO257" s="10"/>
      <c r="VP257" s="10"/>
      <c r="VQ257" s="10"/>
      <c r="VR257" s="10"/>
      <c r="VS257" s="10"/>
      <c r="VT257" s="10"/>
      <c r="VU257" s="10"/>
      <c r="VV257" s="10"/>
      <c r="VW257" s="10"/>
      <c r="VX257" s="10"/>
      <c r="VY257" s="10"/>
      <c r="VZ257" s="10"/>
      <c r="WA257" s="10"/>
      <c r="WB257" s="10"/>
      <c r="WC257" s="10"/>
      <c r="WD257" s="10"/>
      <c r="WE257" s="10"/>
      <c r="WF257" s="10"/>
      <c r="WG257" s="10"/>
      <c r="WH257" s="10"/>
      <c r="WI257" s="10"/>
      <c r="WJ257" s="10"/>
      <c r="WK257" s="10"/>
      <c r="WL257" s="10"/>
      <c r="WM257" s="10"/>
      <c r="WN257" s="10"/>
      <c r="WO257" s="10"/>
      <c r="WP257" s="10"/>
      <c r="WQ257" s="10"/>
      <c r="WR257" s="10"/>
      <c r="WS257" s="10"/>
      <c r="WT257" s="10"/>
      <c r="WU257" s="10"/>
      <c r="WV257" s="10"/>
      <c r="WW257" s="10"/>
      <c r="WX257" s="10"/>
      <c r="WY257" s="10"/>
      <c r="WZ257" s="10"/>
      <c r="XA257" s="10"/>
      <c r="XB257" s="10"/>
      <c r="XC257" s="10"/>
      <c r="XD257" s="10"/>
      <c r="XE257" s="10"/>
      <c r="XF257" s="10"/>
      <c r="XG257" s="10"/>
      <c r="XH257" s="10"/>
      <c r="XI257" s="10"/>
      <c r="XJ257" s="10"/>
      <c r="XK257" s="10"/>
      <c r="XL257" s="10"/>
      <c r="XM257" s="10"/>
      <c r="XN257" s="10"/>
      <c r="XO257" s="10"/>
      <c r="XP257" s="10"/>
      <c r="XQ257" s="10"/>
      <c r="XR257" s="10"/>
      <c r="XS257" s="10"/>
      <c r="XT257" s="10"/>
      <c r="XU257" s="10"/>
      <c r="XV257" s="10"/>
      <c r="XW257" s="10"/>
      <c r="XX257" s="10"/>
      <c r="XY257" s="10"/>
      <c r="XZ257" s="10"/>
      <c r="YA257" s="10"/>
      <c r="YB257" s="10"/>
      <c r="YC257" s="10"/>
      <c r="YD257" s="10"/>
      <c r="YE257" s="10"/>
      <c r="YF257" s="10"/>
      <c r="YG257" s="10"/>
      <c r="YH257" s="10"/>
      <c r="YI257" s="10"/>
      <c r="YJ257" s="10"/>
      <c r="YK257" s="10"/>
      <c r="YL257" s="10"/>
      <c r="YM257" s="10"/>
      <c r="YN257" s="10"/>
      <c r="YO257" s="10"/>
      <c r="YP257" s="10"/>
      <c r="YQ257" s="10"/>
      <c r="YR257" s="10"/>
      <c r="YS257" s="10"/>
      <c r="YT257" s="10"/>
      <c r="YU257" s="10"/>
      <c r="YV257" s="10"/>
      <c r="YW257" s="10"/>
      <c r="YX257" s="10"/>
      <c r="YY257" s="10"/>
      <c r="YZ257" s="10"/>
      <c r="ZA257" s="10"/>
      <c r="ZB257" s="10"/>
      <c r="ZC257" s="10"/>
      <c r="ZD257" s="10"/>
      <c r="ZE257" s="10"/>
      <c r="ZF257" s="10"/>
      <c r="ZG257" s="10"/>
      <c r="ZH257" s="10"/>
      <c r="ZI257" s="10"/>
      <c r="ZJ257" s="10"/>
      <c r="ZK257" s="10"/>
      <c r="ZL257" s="10"/>
      <c r="ZM257" s="10"/>
      <c r="ZN257" s="10"/>
      <c r="ZO257" s="10"/>
      <c r="ZP257" s="10"/>
      <c r="ZQ257" s="10"/>
      <c r="ZR257" s="10"/>
      <c r="ZS257" s="10"/>
      <c r="ZT257" s="10"/>
      <c r="ZU257" s="10"/>
      <c r="ZV257" s="10"/>
      <c r="ZW257" s="10"/>
      <c r="ZX257" s="10"/>
      <c r="ZY257" s="10"/>
      <c r="ZZ257" s="10"/>
      <c r="AAA257" s="10"/>
      <c r="AAB257" s="10"/>
      <c r="AAC257" s="10"/>
      <c r="AAD257" s="10"/>
      <c r="AAE257" s="10"/>
      <c r="AAF257" s="10"/>
      <c r="AAG257" s="10"/>
      <c r="AAH257" s="10"/>
      <c r="AAI257" s="10"/>
      <c r="AAJ257" s="10"/>
      <c r="AAK257" s="10"/>
      <c r="AAL257" s="10"/>
      <c r="AAM257" s="10"/>
      <c r="AAN257" s="10"/>
      <c r="AAO257" s="10"/>
      <c r="AAP257" s="10"/>
      <c r="AAQ257" s="10"/>
      <c r="AAR257" s="10"/>
      <c r="AAS257" s="10"/>
      <c r="AAT257" s="10"/>
      <c r="AAU257" s="10"/>
      <c r="AAV257" s="10"/>
      <c r="AAW257" s="10"/>
      <c r="AAX257" s="10"/>
      <c r="AAY257" s="10"/>
      <c r="AAZ257" s="10"/>
      <c r="ABA257" s="10"/>
      <c r="ABB257" s="10"/>
      <c r="ABC257" s="10"/>
      <c r="ABD257" s="10"/>
      <c r="ABE257" s="10"/>
      <c r="ABF257" s="10"/>
      <c r="ABG257" s="10"/>
      <c r="ABH257" s="10"/>
      <c r="ABI257" s="10"/>
      <c r="ABJ257" s="10"/>
      <c r="ABK257" s="10"/>
      <c r="ABL257" s="10"/>
      <c r="ABM257" s="10"/>
      <c r="ABN257" s="10"/>
      <c r="ABO257" s="10"/>
      <c r="ABP257" s="10"/>
      <c r="ABQ257" s="10"/>
      <c r="ABR257" s="10"/>
      <c r="ABS257" s="10"/>
      <c r="ABT257" s="10"/>
      <c r="ABU257" s="10"/>
      <c r="ABV257" s="10"/>
      <c r="ABW257" s="10"/>
      <c r="ABX257" s="10"/>
      <c r="ABY257" s="10"/>
      <c r="ABZ257" s="10"/>
      <c r="ACA257" s="10"/>
      <c r="ACB257" s="10"/>
      <c r="ACC257" s="10"/>
      <c r="ACD257" s="10"/>
      <c r="ACE257" s="10"/>
      <c r="ACF257" s="10"/>
      <c r="ACG257" s="10"/>
      <c r="ACH257" s="10"/>
      <c r="ACI257" s="10"/>
      <c r="ACJ257" s="10"/>
      <c r="ACK257" s="10"/>
      <c r="ACL257" s="10"/>
      <c r="ACM257" s="10"/>
      <c r="ACN257" s="10"/>
      <c r="ACO257" s="10"/>
      <c r="ACP257" s="10"/>
      <c r="ACQ257" s="10"/>
      <c r="ACR257" s="10"/>
      <c r="ACS257" s="10"/>
      <c r="ACT257" s="10"/>
      <c r="ACU257" s="10"/>
      <c r="ACV257" s="10"/>
      <c r="ACW257" s="10"/>
      <c r="ACX257" s="10"/>
      <c r="ACY257" s="10"/>
      <c r="ACZ257" s="10"/>
      <c r="ADA257" s="10"/>
      <c r="ADB257" s="10"/>
      <c r="ADC257" s="10"/>
      <c r="ADD257" s="10"/>
      <c r="ADE257" s="10"/>
      <c r="ADF257" s="10"/>
      <c r="ADG257" s="10"/>
      <c r="ADH257" s="10"/>
      <c r="ADI257" s="10"/>
      <c r="ADJ257" s="10"/>
      <c r="ADK257" s="10"/>
      <c r="ADL257" s="10"/>
      <c r="ADM257" s="10"/>
      <c r="ADN257" s="10"/>
      <c r="ADO257" s="10"/>
      <c r="ADP257" s="10"/>
      <c r="ADQ257" s="10"/>
      <c r="ADR257" s="10"/>
      <c r="ADS257" s="10"/>
      <c r="ADT257" s="10"/>
      <c r="ADU257" s="10"/>
      <c r="ADV257" s="10"/>
      <c r="ADW257" s="10"/>
      <c r="ADX257" s="10"/>
      <c r="ADY257" s="10"/>
      <c r="ADZ257" s="10"/>
      <c r="AEA257" s="10"/>
      <c r="AEB257" s="10"/>
      <c r="AEC257" s="10"/>
      <c r="AED257" s="10"/>
    </row>
    <row r="258" spans="1:810" s="10" customFormat="1" ht="36" customHeight="1" x14ac:dyDescent="0.3">
      <c r="A258" s="49"/>
      <c r="B258" s="51">
        <v>3</v>
      </c>
      <c r="C258" s="78" t="s">
        <v>603</v>
      </c>
      <c r="D258" s="87" t="s">
        <v>73</v>
      </c>
      <c r="E258" s="79" t="s">
        <v>58</v>
      </c>
      <c r="F258" s="79" t="s">
        <v>204</v>
      </c>
      <c r="G258" s="79">
        <v>6</v>
      </c>
      <c r="H258" s="80"/>
      <c r="I258" s="79">
        <v>2</v>
      </c>
      <c r="J258" s="79" t="s">
        <v>32</v>
      </c>
      <c r="K258" s="79" t="s">
        <v>147</v>
      </c>
      <c r="L258" s="105">
        <v>104</v>
      </c>
      <c r="M258" s="82">
        <v>1965</v>
      </c>
      <c r="N258" s="83">
        <v>23829</v>
      </c>
      <c r="O258" s="80"/>
      <c r="P258" s="84"/>
      <c r="Q258" s="84"/>
      <c r="R258" s="85" t="s">
        <v>302</v>
      </c>
      <c r="S258" s="138" t="s">
        <v>593</v>
      </c>
      <c r="T258" s="45"/>
      <c r="U258" s="46" t="str">
        <f t="shared" si="3"/>
        <v>Cu</v>
      </c>
      <c r="V258" s="45"/>
      <c r="W258" s="45"/>
      <c r="X258" s="45"/>
      <c r="Y258" s="45"/>
      <c r="Z258" s="45"/>
      <c r="AA258" s="45"/>
      <c r="AB258" s="45"/>
    </row>
    <row r="259" spans="1:810" s="10" customFormat="1" ht="36" customHeight="1" x14ac:dyDescent="0.3">
      <c r="A259" s="49"/>
      <c r="B259" s="51">
        <v>3</v>
      </c>
      <c r="C259" s="78" t="s">
        <v>604</v>
      </c>
      <c r="D259" s="87" t="s">
        <v>73</v>
      </c>
      <c r="E259" s="79" t="s">
        <v>58</v>
      </c>
      <c r="F259" s="79" t="s">
        <v>204</v>
      </c>
      <c r="G259" s="79">
        <v>5</v>
      </c>
      <c r="H259" s="80"/>
      <c r="I259" s="79">
        <v>2</v>
      </c>
      <c r="J259" s="79" t="s">
        <v>42</v>
      </c>
      <c r="K259" s="79" t="s">
        <v>147</v>
      </c>
      <c r="L259" s="105">
        <v>105</v>
      </c>
      <c r="M259" s="82">
        <v>1965</v>
      </c>
      <c r="N259" s="83">
        <v>23829</v>
      </c>
      <c r="O259" s="80"/>
      <c r="P259" s="84"/>
      <c r="Q259" s="84"/>
      <c r="R259" s="85" t="s">
        <v>302</v>
      </c>
      <c r="S259" s="138" t="s">
        <v>593</v>
      </c>
      <c r="T259" s="45"/>
      <c r="U259" s="46" t="str">
        <f t="shared" si="3"/>
        <v>Cu</v>
      </c>
      <c r="V259" s="45"/>
      <c r="W259" s="45"/>
      <c r="X259" s="45"/>
      <c r="Y259" s="45"/>
      <c r="Z259" s="45"/>
      <c r="AA259" s="45"/>
      <c r="AB259" s="45"/>
    </row>
    <row r="260" spans="1:810" s="10" customFormat="1" ht="36" customHeight="1" x14ac:dyDescent="0.3">
      <c r="A260" s="49"/>
      <c r="B260" s="51">
        <v>3</v>
      </c>
      <c r="C260" s="78" t="s">
        <v>605</v>
      </c>
      <c r="D260" s="87" t="s">
        <v>73</v>
      </c>
      <c r="E260" s="79" t="s">
        <v>58</v>
      </c>
      <c r="F260" s="79"/>
      <c r="G260" s="79">
        <v>5</v>
      </c>
      <c r="H260" s="80"/>
      <c r="I260" s="79">
        <v>2</v>
      </c>
      <c r="J260" s="79" t="s">
        <v>42</v>
      </c>
      <c r="K260" s="79" t="s">
        <v>147</v>
      </c>
      <c r="L260" s="105">
        <v>106</v>
      </c>
      <c r="M260" s="82">
        <v>1965</v>
      </c>
      <c r="N260" s="83">
        <v>23829</v>
      </c>
      <c r="O260" s="80"/>
      <c r="P260" s="84"/>
      <c r="Q260" s="84"/>
      <c r="R260" s="85" t="s">
        <v>302</v>
      </c>
      <c r="S260" s="138" t="s">
        <v>593</v>
      </c>
      <c r="T260" s="45"/>
      <c r="U260" s="46" t="str">
        <f t="shared" si="3"/>
        <v>Cu</v>
      </c>
      <c r="V260" s="45"/>
      <c r="W260" s="45"/>
      <c r="X260" s="45"/>
      <c r="Y260" s="45"/>
      <c r="Z260" s="45"/>
      <c r="AA260" s="45"/>
      <c r="AB260" s="45"/>
    </row>
    <row r="261" spans="1:810" s="125" customFormat="1" ht="36" customHeight="1" x14ac:dyDescent="0.3">
      <c r="A261" s="49"/>
      <c r="B261" s="51">
        <v>3</v>
      </c>
      <c r="C261" s="78" t="s">
        <v>606</v>
      </c>
      <c r="D261" s="87" t="s">
        <v>73</v>
      </c>
      <c r="E261" s="79" t="s">
        <v>58</v>
      </c>
      <c r="F261" s="79" t="s">
        <v>204</v>
      </c>
      <c r="G261" s="79">
        <v>5</v>
      </c>
      <c r="H261" s="80"/>
      <c r="I261" s="79">
        <v>2</v>
      </c>
      <c r="J261" s="79" t="s">
        <v>42</v>
      </c>
      <c r="K261" s="79" t="s">
        <v>147</v>
      </c>
      <c r="L261" s="105">
        <v>107</v>
      </c>
      <c r="M261" s="82">
        <v>1965</v>
      </c>
      <c r="N261" s="83">
        <v>23829</v>
      </c>
      <c r="O261" s="80"/>
      <c r="P261" s="84"/>
      <c r="Q261" s="84"/>
      <c r="R261" s="85" t="s">
        <v>302</v>
      </c>
      <c r="S261" s="138" t="s">
        <v>593</v>
      </c>
      <c r="T261" s="45"/>
      <c r="U261" s="46" t="str">
        <f t="shared" si="3"/>
        <v>Cu</v>
      </c>
      <c r="V261" s="45"/>
      <c r="W261" s="45"/>
      <c r="X261" s="45"/>
      <c r="Y261" s="45"/>
      <c r="Z261" s="45"/>
      <c r="AA261" s="45"/>
      <c r="AB261" s="45"/>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c r="IW261" s="10"/>
      <c r="IX261" s="10"/>
      <c r="IY261" s="10"/>
      <c r="IZ261" s="10"/>
      <c r="JA261" s="10"/>
      <c r="JB261" s="10"/>
      <c r="JC261" s="10"/>
      <c r="JD261" s="10"/>
      <c r="JE261" s="10"/>
      <c r="JF261" s="10"/>
      <c r="JG261" s="10"/>
      <c r="JH261" s="10"/>
      <c r="JI261" s="10"/>
      <c r="JJ261" s="10"/>
      <c r="JK261" s="10"/>
      <c r="JL261" s="10"/>
      <c r="JM261" s="10"/>
      <c r="JN261" s="10"/>
      <c r="JO261" s="10"/>
      <c r="JP261" s="10"/>
      <c r="JQ261" s="10"/>
      <c r="JR261" s="10"/>
      <c r="JS261" s="10"/>
      <c r="JT261" s="10"/>
      <c r="JU261" s="10"/>
      <c r="JV261" s="10"/>
      <c r="JW261" s="10"/>
      <c r="JX261" s="10"/>
      <c r="JY261" s="10"/>
      <c r="JZ261" s="10"/>
      <c r="KA261" s="10"/>
      <c r="KB261" s="10"/>
      <c r="KC261" s="10"/>
      <c r="KD261" s="10"/>
      <c r="KE261" s="10"/>
      <c r="KF261" s="10"/>
      <c r="KG261" s="10"/>
      <c r="KH261" s="10"/>
      <c r="KI261" s="10"/>
      <c r="KJ261" s="10"/>
      <c r="KK261" s="10"/>
      <c r="KL261" s="10"/>
      <c r="KM261" s="10"/>
      <c r="KN261" s="10"/>
      <c r="KO261" s="10"/>
      <c r="KP261" s="10"/>
      <c r="KQ261" s="10"/>
      <c r="KR261" s="10"/>
      <c r="KS261" s="10"/>
      <c r="KT261" s="10"/>
      <c r="KU261" s="10"/>
      <c r="KV261" s="10"/>
      <c r="KW261" s="10"/>
      <c r="KX261" s="10"/>
      <c r="KY261" s="10"/>
      <c r="KZ261" s="10"/>
      <c r="LA261" s="10"/>
      <c r="LB261" s="10"/>
      <c r="LC261" s="10"/>
      <c r="LD261" s="10"/>
      <c r="LE261" s="10"/>
      <c r="LF261" s="10"/>
      <c r="LG261" s="10"/>
      <c r="LH261" s="10"/>
      <c r="LI261" s="10"/>
      <c r="LJ261" s="10"/>
      <c r="LK261" s="10"/>
      <c r="LL261" s="10"/>
      <c r="LM261" s="10"/>
      <c r="LN261" s="10"/>
      <c r="LO261" s="10"/>
      <c r="LP261" s="10"/>
      <c r="LQ261" s="10"/>
      <c r="LR261" s="10"/>
      <c r="LS261" s="10"/>
      <c r="LT261" s="10"/>
      <c r="LU261" s="10"/>
      <c r="LV261" s="10"/>
      <c r="LW261" s="10"/>
      <c r="LX261" s="10"/>
      <c r="LY261" s="10"/>
      <c r="LZ261" s="10"/>
      <c r="MA261" s="10"/>
      <c r="MB261" s="10"/>
      <c r="MC261" s="10"/>
      <c r="MD261" s="10"/>
      <c r="ME261" s="10"/>
      <c r="MF261" s="10"/>
      <c r="MG261" s="10"/>
      <c r="MH261" s="10"/>
      <c r="MI261" s="10"/>
      <c r="MJ261" s="10"/>
      <c r="MK261" s="10"/>
      <c r="ML261" s="10"/>
      <c r="MM261" s="10"/>
      <c r="MN261" s="10"/>
      <c r="MO261" s="10"/>
      <c r="MP261" s="10"/>
      <c r="MQ261" s="10"/>
      <c r="MR261" s="10"/>
      <c r="MS261" s="10"/>
      <c r="MT261" s="10"/>
      <c r="MU261" s="10"/>
      <c r="MV261" s="10"/>
      <c r="MW261" s="10"/>
      <c r="MX261" s="10"/>
      <c r="MY261" s="10"/>
      <c r="MZ261" s="10"/>
      <c r="NA261" s="10"/>
      <c r="NB261" s="10"/>
      <c r="NC261" s="10"/>
      <c r="ND261" s="10"/>
      <c r="NE261" s="10"/>
      <c r="NF261" s="10"/>
      <c r="NG261" s="10"/>
      <c r="NH261" s="10"/>
      <c r="NI261" s="10"/>
      <c r="NJ261" s="10"/>
      <c r="NK261" s="10"/>
      <c r="NL261" s="10"/>
      <c r="NM261" s="10"/>
      <c r="NN261" s="10"/>
      <c r="NO261" s="10"/>
      <c r="NP261" s="10"/>
      <c r="NQ261" s="10"/>
      <c r="NR261" s="10"/>
      <c r="NS261" s="10"/>
      <c r="NT261" s="10"/>
      <c r="NU261" s="10"/>
      <c r="NV261" s="10"/>
      <c r="NW261" s="10"/>
      <c r="NX261" s="10"/>
      <c r="NY261" s="10"/>
      <c r="NZ261" s="10"/>
      <c r="OA261" s="10"/>
      <c r="OB261" s="10"/>
      <c r="OC261" s="10"/>
      <c r="OD261" s="10"/>
      <c r="OE261" s="10"/>
      <c r="OF261" s="10"/>
      <c r="OG261" s="10"/>
      <c r="OH261" s="10"/>
      <c r="OI261" s="10"/>
      <c r="OJ261" s="10"/>
      <c r="OK261" s="10"/>
      <c r="OL261" s="10"/>
      <c r="OM261" s="10"/>
      <c r="ON261" s="10"/>
      <c r="OO261" s="10"/>
      <c r="OP261" s="10"/>
      <c r="OQ261" s="10"/>
      <c r="OR261" s="10"/>
      <c r="OS261" s="10"/>
      <c r="OT261" s="10"/>
      <c r="OU261" s="10"/>
      <c r="OV261" s="10"/>
      <c r="OW261" s="10"/>
      <c r="OX261" s="10"/>
      <c r="OY261" s="10"/>
      <c r="OZ261" s="10"/>
      <c r="PA261" s="10"/>
      <c r="PB261" s="10"/>
      <c r="PC261" s="10"/>
      <c r="PD261" s="10"/>
      <c r="PE261" s="10"/>
      <c r="PF261" s="10"/>
      <c r="PG261" s="10"/>
      <c r="PH261" s="10"/>
      <c r="PI261" s="10"/>
      <c r="PJ261" s="10"/>
      <c r="PK261" s="10"/>
      <c r="PL261" s="10"/>
      <c r="PM261" s="10"/>
      <c r="PN261" s="10"/>
      <c r="PO261" s="10"/>
      <c r="PP261" s="10"/>
      <c r="PQ261" s="10"/>
      <c r="PR261" s="10"/>
      <c r="PS261" s="10"/>
      <c r="PT261" s="10"/>
      <c r="PU261" s="10"/>
      <c r="PV261" s="10"/>
      <c r="PW261" s="10"/>
      <c r="PX261" s="10"/>
      <c r="PY261" s="10"/>
      <c r="PZ261" s="10"/>
      <c r="QA261" s="10"/>
      <c r="QB261" s="10"/>
      <c r="QC261" s="10"/>
      <c r="QD261" s="10"/>
      <c r="QE261" s="10"/>
      <c r="QF261" s="10"/>
      <c r="QG261" s="10"/>
      <c r="QH261" s="10"/>
      <c r="QI261" s="10"/>
      <c r="QJ261" s="10"/>
      <c r="QK261" s="10"/>
      <c r="QL261" s="10"/>
      <c r="QM261" s="10"/>
      <c r="QN261" s="10"/>
      <c r="QO261" s="10"/>
      <c r="QP261" s="10"/>
      <c r="QQ261" s="10"/>
      <c r="QR261" s="10"/>
      <c r="QS261" s="10"/>
      <c r="QT261" s="10"/>
      <c r="QU261" s="10"/>
      <c r="QV261" s="10"/>
      <c r="QW261" s="10"/>
      <c r="QX261" s="10"/>
      <c r="QY261" s="10"/>
      <c r="QZ261" s="10"/>
      <c r="RA261" s="10"/>
      <c r="RB261" s="10"/>
      <c r="RC261" s="10"/>
      <c r="RD261" s="10"/>
      <c r="RE261" s="10"/>
      <c r="RF261" s="10"/>
      <c r="RG261" s="10"/>
      <c r="RH261" s="10"/>
      <c r="RI261" s="10"/>
      <c r="RJ261" s="10"/>
      <c r="RK261" s="10"/>
      <c r="RL261" s="10"/>
      <c r="RM261" s="10"/>
      <c r="RN261" s="10"/>
      <c r="RO261" s="10"/>
      <c r="RP261" s="10"/>
      <c r="RQ261" s="10"/>
      <c r="RR261" s="10"/>
      <c r="RS261" s="10"/>
      <c r="RT261" s="10"/>
      <c r="RU261" s="10"/>
      <c r="RV261" s="10"/>
      <c r="RW261" s="10"/>
      <c r="RX261" s="10"/>
      <c r="RY261" s="10"/>
      <c r="RZ261" s="10"/>
      <c r="SA261" s="10"/>
      <c r="SB261" s="10"/>
      <c r="SC261" s="10"/>
      <c r="SD261" s="10"/>
      <c r="SE261" s="10"/>
      <c r="SF261" s="10"/>
      <c r="SG261" s="10"/>
      <c r="SH261" s="10"/>
      <c r="SI261" s="10"/>
      <c r="SJ261" s="10"/>
      <c r="SK261" s="10"/>
      <c r="SL261" s="10"/>
      <c r="SM261" s="10"/>
      <c r="SN261" s="10"/>
      <c r="SO261" s="10"/>
      <c r="SP261" s="10"/>
      <c r="SQ261" s="10"/>
      <c r="SR261" s="10"/>
      <c r="SS261" s="10"/>
      <c r="ST261" s="10"/>
      <c r="SU261" s="10"/>
      <c r="SV261" s="10"/>
      <c r="SW261" s="10"/>
      <c r="SX261" s="10"/>
      <c r="SY261" s="10"/>
      <c r="SZ261" s="10"/>
      <c r="TA261" s="10"/>
      <c r="TB261" s="10"/>
      <c r="TC261" s="10"/>
      <c r="TD261" s="10"/>
      <c r="TE261" s="10"/>
      <c r="TF261" s="10"/>
      <c r="TG261" s="10"/>
      <c r="TH261" s="10"/>
      <c r="TI261" s="10"/>
      <c r="TJ261" s="10"/>
      <c r="TK261" s="10"/>
      <c r="TL261" s="10"/>
      <c r="TM261" s="10"/>
      <c r="TN261" s="10"/>
      <c r="TO261" s="10"/>
      <c r="TP261" s="10"/>
      <c r="TQ261" s="10"/>
      <c r="TR261" s="10"/>
      <c r="TS261" s="10"/>
      <c r="TT261" s="10"/>
      <c r="TU261" s="10"/>
      <c r="TV261" s="10"/>
      <c r="TW261" s="10"/>
      <c r="TX261" s="10"/>
      <c r="TY261" s="10"/>
      <c r="TZ261" s="10"/>
      <c r="UA261" s="10"/>
      <c r="UB261" s="10"/>
      <c r="UC261" s="10"/>
      <c r="UD261" s="10"/>
      <c r="UE261" s="10"/>
      <c r="UF261" s="10"/>
      <c r="UG261" s="10"/>
      <c r="UH261" s="10"/>
      <c r="UI261" s="10"/>
      <c r="UJ261" s="10"/>
      <c r="UK261" s="10"/>
      <c r="UL261" s="10"/>
      <c r="UM261" s="10"/>
      <c r="UN261" s="10"/>
      <c r="UO261" s="10"/>
      <c r="UP261" s="10"/>
      <c r="UQ261" s="10"/>
      <c r="UR261" s="10"/>
      <c r="US261" s="10"/>
      <c r="UT261" s="10"/>
      <c r="UU261" s="10"/>
      <c r="UV261" s="10"/>
      <c r="UW261" s="10"/>
      <c r="UX261" s="10"/>
      <c r="UY261" s="10"/>
      <c r="UZ261" s="10"/>
      <c r="VA261" s="10"/>
      <c r="VB261" s="10"/>
      <c r="VC261" s="10"/>
      <c r="VD261" s="10"/>
      <c r="VE261" s="10"/>
      <c r="VF261" s="10"/>
      <c r="VG261" s="10"/>
      <c r="VH261" s="10"/>
      <c r="VI261" s="10"/>
      <c r="VJ261" s="10"/>
      <c r="VK261" s="10"/>
      <c r="VL261" s="10"/>
      <c r="VM261" s="10"/>
      <c r="VN261" s="10"/>
      <c r="VO261" s="10"/>
      <c r="VP261" s="10"/>
      <c r="VQ261" s="10"/>
      <c r="VR261" s="10"/>
      <c r="VS261" s="10"/>
      <c r="VT261" s="10"/>
      <c r="VU261" s="10"/>
      <c r="VV261" s="10"/>
      <c r="VW261" s="10"/>
      <c r="VX261" s="10"/>
      <c r="VY261" s="10"/>
      <c r="VZ261" s="10"/>
      <c r="WA261" s="10"/>
      <c r="WB261" s="10"/>
      <c r="WC261" s="10"/>
      <c r="WD261" s="10"/>
      <c r="WE261" s="10"/>
      <c r="WF261" s="10"/>
      <c r="WG261" s="10"/>
      <c r="WH261" s="10"/>
      <c r="WI261" s="10"/>
      <c r="WJ261" s="10"/>
      <c r="WK261" s="10"/>
      <c r="WL261" s="10"/>
      <c r="WM261" s="10"/>
      <c r="WN261" s="10"/>
      <c r="WO261" s="10"/>
      <c r="WP261" s="10"/>
      <c r="WQ261" s="10"/>
      <c r="WR261" s="10"/>
      <c r="WS261" s="10"/>
      <c r="WT261" s="10"/>
      <c r="WU261" s="10"/>
      <c r="WV261" s="10"/>
      <c r="WW261" s="10"/>
      <c r="WX261" s="10"/>
      <c r="WY261" s="10"/>
      <c r="WZ261" s="10"/>
      <c r="XA261" s="10"/>
      <c r="XB261" s="10"/>
      <c r="XC261" s="10"/>
      <c r="XD261" s="10"/>
      <c r="XE261" s="10"/>
      <c r="XF261" s="10"/>
      <c r="XG261" s="10"/>
      <c r="XH261" s="10"/>
      <c r="XI261" s="10"/>
      <c r="XJ261" s="10"/>
      <c r="XK261" s="10"/>
      <c r="XL261" s="10"/>
      <c r="XM261" s="10"/>
      <c r="XN261" s="10"/>
      <c r="XO261" s="10"/>
      <c r="XP261" s="10"/>
      <c r="XQ261" s="10"/>
      <c r="XR261" s="10"/>
      <c r="XS261" s="10"/>
      <c r="XT261" s="10"/>
      <c r="XU261" s="10"/>
      <c r="XV261" s="10"/>
      <c r="XW261" s="10"/>
      <c r="XX261" s="10"/>
      <c r="XY261" s="10"/>
      <c r="XZ261" s="10"/>
      <c r="YA261" s="10"/>
      <c r="YB261" s="10"/>
      <c r="YC261" s="10"/>
      <c r="YD261" s="10"/>
      <c r="YE261" s="10"/>
      <c r="YF261" s="10"/>
      <c r="YG261" s="10"/>
      <c r="YH261" s="10"/>
      <c r="YI261" s="10"/>
      <c r="YJ261" s="10"/>
      <c r="YK261" s="10"/>
      <c r="YL261" s="10"/>
      <c r="YM261" s="10"/>
      <c r="YN261" s="10"/>
      <c r="YO261" s="10"/>
      <c r="YP261" s="10"/>
      <c r="YQ261" s="10"/>
      <c r="YR261" s="10"/>
      <c r="YS261" s="10"/>
      <c r="YT261" s="10"/>
      <c r="YU261" s="10"/>
      <c r="YV261" s="10"/>
      <c r="YW261" s="10"/>
      <c r="YX261" s="10"/>
      <c r="YY261" s="10"/>
      <c r="YZ261" s="10"/>
      <c r="ZA261" s="10"/>
      <c r="ZB261" s="10"/>
      <c r="ZC261" s="10"/>
      <c r="ZD261" s="10"/>
      <c r="ZE261" s="10"/>
      <c r="ZF261" s="10"/>
      <c r="ZG261" s="10"/>
      <c r="ZH261" s="10"/>
      <c r="ZI261" s="10"/>
      <c r="ZJ261" s="10"/>
      <c r="ZK261" s="10"/>
      <c r="ZL261" s="10"/>
      <c r="ZM261" s="10"/>
      <c r="ZN261" s="10"/>
      <c r="ZO261" s="10"/>
      <c r="ZP261" s="10"/>
      <c r="ZQ261" s="10"/>
      <c r="ZR261" s="10"/>
      <c r="ZS261" s="10"/>
      <c r="ZT261" s="10"/>
      <c r="ZU261" s="10"/>
      <c r="ZV261" s="10"/>
      <c r="ZW261" s="10"/>
      <c r="ZX261" s="10"/>
      <c r="ZY261" s="10"/>
      <c r="ZZ261" s="10"/>
      <c r="AAA261" s="10"/>
      <c r="AAB261" s="10"/>
      <c r="AAC261" s="10"/>
      <c r="AAD261" s="10"/>
      <c r="AAE261" s="10"/>
      <c r="AAF261" s="10"/>
      <c r="AAG261" s="10"/>
      <c r="AAH261" s="10"/>
      <c r="AAI261" s="10"/>
      <c r="AAJ261" s="10"/>
      <c r="AAK261" s="10"/>
      <c r="AAL261" s="10"/>
      <c r="AAM261" s="10"/>
      <c r="AAN261" s="10"/>
      <c r="AAO261" s="10"/>
      <c r="AAP261" s="10"/>
      <c r="AAQ261" s="10"/>
      <c r="AAR261" s="10"/>
      <c r="AAS261" s="10"/>
      <c r="AAT261" s="10"/>
      <c r="AAU261" s="10"/>
      <c r="AAV261" s="10"/>
      <c r="AAW261" s="10"/>
      <c r="AAX261" s="10"/>
      <c r="AAY261" s="10"/>
      <c r="AAZ261" s="10"/>
      <c r="ABA261" s="10"/>
      <c r="ABB261" s="10"/>
      <c r="ABC261" s="10"/>
      <c r="ABD261" s="10"/>
      <c r="ABE261" s="10"/>
      <c r="ABF261" s="10"/>
      <c r="ABG261" s="10"/>
      <c r="ABH261" s="10"/>
      <c r="ABI261" s="10"/>
      <c r="ABJ261" s="10"/>
      <c r="ABK261" s="10"/>
      <c r="ABL261" s="10"/>
      <c r="ABM261" s="10"/>
      <c r="ABN261" s="10"/>
      <c r="ABO261" s="10"/>
      <c r="ABP261" s="10"/>
      <c r="ABQ261" s="10"/>
      <c r="ABR261" s="10"/>
      <c r="ABS261" s="10"/>
      <c r="ABT261" s="10"/>
      <c r="ABU261" s="10"/>
      <c r="ABV261" s="10"/>
      <c r="ABW261" s="10"/>
      <c r="ABX261" s="10"/>
      <c r="ABY261" s="10"/>
      <c r="ABZ261" s="10"/>
      <c r="ACA261" s="10"/>
      <c r="ACB261" s="10"/>
      <c r="ACC261" s="10"/>
      <c r="ACD261" s="10"/>
      <c r="ACE261" s="10"/>
      <c r="ACF261" s="10"/>
      <c r="ACG261" s="10"/>
      <c r="ACH261" s="10"/>
      <c r="ACI261" s="10"/>
      <c r="ACJ261" s="10"/>
      <c r="ACK261" s="10"/>
      <c r="ACL261" s="10"/>
      <c r="ACM261" s="10"/>
      <c r="ACN261" s="10"/>
      <c r="ACO261" s="10"/>
      <c r="ACP261" s="10"/>
      <c r="ACQ261" s="10"/>
      <c r="ACR261" s="10"/>
      <c r="ACS261" s="10"/>
      <c r="ACT261" s="10"/>
      <c r="ACU261" s="10"/>
      <c r="ACV261" s="10"/>
      <c r="ACW261" s="10"/>
      <c r="ACX261" s="10"/>
      <c r="ACY261" s="10"/>
      <c r="ACZ261" s="10"/>
      <c r="ADA261" s="10"/>
      <c r="ADB261" s="10"/>
      <c r="ADC261" s="10"/>
      <c r="ADD261" s="10"/>
      <c r="ADE261" s="10"/>
      <c r="ADF261" s="10"/>
      <c r="ADG261" s="10"/>
      <c r="ADH261" s="10"/>
      <c r="ADI261" s="10"/>
      <c r="ADJ261" s="10"/>
      <c r="ADK261" s="10"/>
      <c r="ADL261" s="10"/>
      <c r="ADM261" s="10"/>
      <c r="ADN261" s="10"/>
      <c r="ADO261" s="10"/>
      <c r="ADP261" s="10"/>
      <c r="ADQ261" s="10"/>
      <c r="ADR261" s="10"/>
      <c r="ADS261" s="10"/>
      <c r="ADT261" s="10"/>
      <c r="ADU261" s="10"/>
      <c r="ADV261" s="10"/>
      <c r="ADW261" s="10"/>
      <c r="ADX261" s="10"/>
      <c r="ADY261" s="10"/>
      <c r="ADZ261" s="10"/>
      <c r="AEA261" s="10"/>
      <c r="AEB261" s="10"/>
      <c r="AEC261" s="10"/>
      <c r="AED261" s="10"/>
    </row>
    <row r="262" spans="1:810" s="10" customFormat="1" x14ac:dyDescent="0.3">
      <c r="A262" s="49"/>
      <c r="B262" s="51">
        <v>3</v>
      </c>
      <c r="C262" s="78" t="s">
        <v>607</v>
      </c>
      <c r="D262" s="87" t="s">
        <v>31</v>
      </c>
      <c r="E262" s="79"/>
      <c r="F262" s="79"/>
      <c r="G262" s="79"/>
      <c r="H262" s="80"/>
      <c r="I262" s="79">
        <v>1</v>
      </c>
      <c r="J262" s="79" t="s">
        <v>32</v>
      </c>
      <c r="K262" s="79" t="s">
        <v>49</v>
      </c>
      <c r="L262" s="105">
        <v>4</v>
      </c>
      <c r="M262" s="82">
        <v>1965</v>
      </c>
      <c r="N262" s="104">
        <v>1965</v>
      </c>
      <c r="O262" s="80"/>
      <c r="P262" s="84"/>
      <c r="Q262" s="84"/>
      <c r="R262" s="85" t="s">
        <v>302</v>
      </c>
      <c r="S262" s="86"/>
      <c r="T262" s="45" t="s">
        <v>166</v>
      </c>
      <c r="U262" s="46" t="str">
        <f t="shared" si="3"/>
        <v>P</v>
      </c>
      <c r="V262" s="45"/>
      <c r="W262" s="45"/>
      <c r="X262" s="45"/>
      <c r="Y262" s="45"/>
      <c r="Z262" s="45"/>
      <c r="AA262" s="45"/>
      <c r="AB262" s="45"/>
    </row>
    <row r="263" spans="1:810" s="10" customFormat="1" ht="15" customHeight="1" x14ac:dyDescent="0.3">
      <c r="A263" s="49"/>
      <c r="B263" s="51">
        <v>3</v>
      </c>
      <c r="C263" s="78" t="s">
        <v>608</v>
      </c>
      <c r="D263" s="87" t="s">
        <v>73</v>
      </c>
      <c r="E263" s="79" t="s">
        <v>58</v>
      </c>
      <c r="F263" s="79" t="s">
        <v>204</v>
      </c>
      <c r="G263" s="79">
        <v>46</v>
      </c>
      <c r="H263" s="80"/>
      <c r="I263" s="79">
        <v>2</v>
      </c>
      <c r="J263" s="79" t="s">
        <v>42</v>
      </c>
      <c r="K263" s="79" t="s">
        <v>147</v>
      </c>
      <c r="L263" s="105">
        <v>27</v>
      </c>
      <c r="M263" s="82">
        <v>1965</v>
      </c>
      <c r="N263" s="104">
        <v>1965</v>
      </c>
      <c r="O263" s="80"/>
      <c r="P263" s="84"/>
      <c r="Q263" s="84"/>
      <c r="R263" s="85" t="s">
        <v>302</v>
      </c>
      <c r="S263" s="86" t="s">
        <v>609</v>
      </c>
      <c r="T263" s="45"/>
      <c r="U263" s="46" t="str">
        <f t="shared" si="3"/>
        <v>Cu</v>
      </c>
      <c r="V263" s="45"/>
      <c r="W263" s="45"/>
      <c r="X263" s="45"/>
      <c r="Y263" s="45"/>
      <c r="Z263" s="45"/>
      <c r="AA263" s="45"/>
      <c r="AB263" s="45"/>
    </row>
    <row r="264" spans="1:810" s="10" customFormat="1" ht="15" customHeight="1" x14ac:dyDescent="0.3">
      <c r="A264" s="49"/>
      <c r="B264" s="51">
        <v>3</v>
      </c>
      <c r="C264" s="78" t="s">
        <v>610</v>
      </c>
      <c r="D264" s="87" t="s">
        <v>73</v>
      </c>
      <c r="E264" s="79" t="s">
        <v>58</v>
      </c>
      <c r="F264" s="79" t="s">
        <v>204</v>
      </c>
      <c r="G264" s="79">
        <v>46</v>
      </c>
      <c r="H264" s="80"/>
      <c r="I264" s="79">
        <v>2</v>
      </c>
      <c r="J264" s="79" t="s">
        <v>42</v>
      </c>
      <c r="K264" s="79" t="s">
        <v>147</v>
      </c>
      <c r="L264" s="105">
        <v>28</v>
      </c>
      <c r="M264" s="82">
        <v>1965</v>
      </c>
      <c r="N264" s="104">
        <v>1965</v>
      </c>
      <c r="O264" s="80"/>
      <c r="P264" s="84"/>
      <c r="Q264" s="84"/>
      <c r="R264" s="85" t="s">
        <v>302</v>
      </c>
      <c r="S264" s="86" t="s">
        <v>609</v>
      </c>
      <c r="T264" s="45"/>
      <c r="U264" s="46" t="str">
        <f t="shared" si="3"/>
        <v>Cu</v>
      </c>
      <c r="V264" s="45"/>
      <c r="W264" s="45"/>
      <c r="X264" s="45"/>
      <c r="Y264" s="45"/>
      <c r="Z264" s="45"/>
      <c r="AA264" s="45"/>
      <c r="AB264" s="45"/>
    </row>
    <row r="265" spans="1:810" s="10" customFormat="1" ht="15" customHeight="1" x14ac:dyDescent="0.3">
      <c r="A265" s="49"/>
      <c r="B265" s="51">
        <v>3</v>
      </c>
      <c r="C265" s="78" t="s">
        <v>611</v>
      </c>
      <c r="D265" s="87" t="s">
        <v>73</v>
      </c>
      <c r="E265" s="79" t="s">
        <v>58</v>
      </c>
      <c r="F265" s="79" t="s">
        <v>204</v>
      </c>
      <c r="G265" s="79">
        <v>20</v>
      </c>
      <c r="H265" s="80">
        <v>500000</v>
      </c>
      <c r="I265" s="79">
        <v>1</v>
      </c>
      <c r="J265" s="79" t="s">
        <v>32</v>
      </c>
      <c r="K265" s="79" t="s">
        <v>147</v>
      </c>
      <c r="L265" s="105">
        <v>29</v>
      </c>
      <c r="M265" s="82">
        <v>1965</v>
      </c>
      <c r="N265" s="104">
        <v>1965</v>
      </c>
      <c r="O265" s="80">
        <v>85000</v>
      </c>
      <c r="P265" s="84">
        <v>5</v>
      </c>
      <c r="Q265" s="84"/>
      <c r="R265" s="85" t="s">
        <v>246</v>
      </c>
      <c r="S265" s="86" t="s">
        <v>612</v>
      </c>
      <c r="T265" s="45"/>
      <c r="U265" s="46" t="str">
        <f t="shared" si="3"/>
        <v>Cu</v>
      </c>
      <c r="V265" s="45"/>
      <c r="W265" s="45"/>
      <c r="X265" s="45"/>
      <c r="Y265" s="45"/>
      <c r="Z265" s="45"/>
      <c r="AA265" s="45"/>
      <c r="AB265" s="45"/>
    </row>
    <row r="266" spans="1:810" s="10" customFormat="1" ht="15" customHeight="1" x14ac:dyDescent="0.3">
      <c r="A266" s="49"/>
      <c r="B266" s="51">
        <v>3</v>
      </c>
      <c r="C266" s="78" t="s">
        <v>613</v>
      </c>
      <c r="D266" s="87" t="s">
        <v>73</v>
      </c>
      <c r="E266" s="79" t="s">
        <v>58</v>
      </c>
      <c r="F266" s="79" t="s">
        <v>204</v>
      </c>
      <c r="G266" s="79">
        <v>26</v>
      </c>
      <c r="H266" s="80">
        <v>985000</v>
      </c>
      <c r="I266" s="79">
        <v>2</v>
      </c>
      <c r="J266" s="79" t="s">
        <v>42</v>
      </c>
      <c r="K266" s="79" t="s">
        <v>147</v>
      </c>
      <c r="L266" s="105">
        <v>46</v>
      </c>
      <c r="M266" s="82">
        <v>1965</v>
      </c>
      <c r="N266" s="104">
        <v>1965</v>
      </c>
      <c r="O266" s="80"/>
      <c r="P266" s="84"/>
      <c r="Q266" s="84"/>
      <c r="R266" s="85" t="s">
        <v>302</v>
      </c>
      <c r="S266" s="86"/>
      <c r="T266" s="45" t="s">
        <v>215</v>
      </c>
      <c r="U266" s="46" t="str">
        <f t="shared" si="3"/>
        <v>Cu</v>
      </c>
      <c r="V266" s="45">
        <v>580</v>
      </c>
      <c r="W266" s="45">
        <v>1.1000000000000001</v>
      </c>
      <c r="X266" s="45"/>
      <c r="Y266" s="45">
        <v>1.1000000000000001</v>
      </c>
      <c r="Z266" s="45" t="s">
        <v>614</v>
      </c>
      <c r="AA266" s="45">
        <v>22</v>
      </c>
      <c r="AB266" s="45" t="s">
        <v>76</v>
      </c>
    </row>
    <row r="267" spans="1:810" s="10" customFormat="1" ht="15" customHeight="1" x14ac:dyDescent="0.3">
      <c r="A267" s="49"/>
      <c r="B267" s="51">
        <v>3</v>
      </c>
      <c r="C267" s="78" t="s">
        <v>615</v>
      </c>
      <c r="D267" s="87" t="s">
        <v>177</v>
      </c>
      <c r="E267" s="79" t="s">
        <v>192</v>
      </c>
      <c r="F267" s="79" t="s">
        <v>101</v>
      </c>
      <c r="G267" s="79">
        <v>12</v>
      </c>
      <c r="H267" s="80"/>
      <c r="I267" s="79">
        <v>2</v>
      </c>
      <c r="J267" s="79" t="s">
        <v>32</v>
      </c>
      <c r="K267" s="79" t="s">
        <v>80</v>
      </c>
      <c r="L267" s="105">
        <v>89</v>
      </c>
      <c r="M267" s="82">
        <v>1965</v>
      </c>
      <c r="N267" s="104">
        <v>1965</v>
      </c>
      <c r="O267" s="80"/>
      <c r="P267" s="84"/>
      <c r="Q267" s="84"/>
      <c r="R267" s="85" t="s">
        <v>302</v>
      </c>
      <c r="S267" s="86"/>
      <c r="T267" s="45"/>
      <c r="U267" s="46" t="str">
        <f t="shared" ref="U267:U299" si="4">D267</f>
        <v>?</v>
      </c>
      <c r="V267" s="45"/>
      <c r="W267" s="45"/>
      <c r="X267" s="45"/>
      <c r="Y267" s="45"/>
      <c r="Z267" s="45"/>
      <c r="AA267" s="45"/>
      <c r="AB267" s="45"/>
    </row>
    <row r="268" spans="1:810" s="127" customFormat="1" ht="15" customHeight="1" x14ac:dyDescent="0.3">
      <c r="A268" s="49"/>
      <c r="B268" s="51">
        <v>3</v>
      </c>
      <c r="C268" s="78" t="s">
        <v>505</v>
      </c>
      <c r="D268" s="87" t="s">
        <v>31</v>
      </c>
      <c r="E268" s="79" t="s">
        <v>100</v>
      </c>
      <c r="F268" s="79" t="s">
        <v>101</v>
      </c>
      <c r="G268" s="79">
        <v>18</v>
      </c>
      <c r="H268" s="80"/>
      <c r="I268" s="79">
        <v>2</v>
      </c>
      <c r="J268" s="79" t="s">
        <v>32</v>
      </c>
      <c r="K268" s="79" t="s">
        <v>33</v>
      </c>
      <c r="L268" s="105">
        <v>150</v>
      </c>
      <c r="M268" s="82">
        <v>1965</v>
      </c>
      <c r="N268" s="104">
        <v>1965</v>
      </c>
      <c r="O268" s="80"/>
      <c r="P268" s="84"/>
      <c r="Q268" s="84"/>
      <c r="R268" s="85" t="s">
        <v>302</v>
      </c>
      <c r="S268" s="86"/>
      <c r="T268" s="45" t="s">
        <v>166</v>
      </c>
      <c r="U268" s="46" t="str">
        <f t="shared" si="4"/>
        <v>P</v>
      </c>
      <c r="V268" s="45"/>
      <c r="W268" s="45"/>
      <c r="X268" s="45"/>
      <c r="Y268" s="45"/>
      <c r="Z268" s="45"/>
      <c r="AA268" s="45"/>
      <c r="AB268" s="45"/>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c r="IW268" s="10"/>
      <c r="IX268" s="10"/>
      <c r="IY268" s="10"/>
      <c r="IZ268" s="10"/>
      <c r="JA268" s="10"/>
      <c r="JB268" s="10"/>
      <c r="JC268" s="10"/>
      <c r="JD268" s="10"/>
      <c r="JE268" s="10"/>
      <c r="JF268" s="10"/>
      <c r="JG268" s="10"/>
      <c r="JH268" s="10"/>
      <c r="JI268" s="10"/>
      <c r="JJ268" s="10"/>
      <c r="JK268" s="10"/>
      <c r="JL268" s="10"/>
      <c r="JM268" s="10"/>
      <c r="JN268" s="10"/>
      <c r="JO268" s="10"/>
      <c r="JP268" s="10"/>
      <c r="JQ268" s="10"/>
      <c r="JR268" s="10"/>
      <c r="JS268" s="10"/>
      <c r="JT268" s="10"/>
      <c r="JU268" s="10"/>
      <c r="JV268" s="10"/>
      <c r="JW268" s="10"/>
      <c r="JX268" s="10"/>
      <c r="JY268" s="10"/>
      <c r="JZ268" s="10"/>
      <c r="KA268" s="10"/>
      <c r="KB268" s="10"/>
      <c r="KC268" s="10"/>
      <c r="KD268" s="10"/>
      <c r="KE268" s="10"/>
      <c r="KF268" s="10"/>
      <c r="KG268" s="10"/>
      <c r="KH268" s="10"/>
      <c r="KI268" s="10"/>
      <c r="KJ268" s="10"/>
      <c r="KK268" s="10"/>
      <c r="KL268" s="10"/>
      <c r="KM268" s="10"/>
      <c r="KN268" s="10"/>
      <c r="KO268" s="10"/>
      <c r="KP268" s="10"/>
      <c r="KQ268" s="10"/>
      <c r="KR268" s="10"/>
      <c r="KS268" s="10"/>
      <c r="KT268" s="10"/>
      <c r="KU268" s="10"/>
      <c r="KV268" s="10"/>
      <c r="KW268" s="10"/>
      <c r="KX268" s="10"/>
      <c r="KY268" s="10"/>
      <c r="KZ268" s="10"/>
      <c r="LA268" s="10"/>
      <c r="LB268" s="10"/>
      <c r="LC268" s="10"/>
      <c r="LD268" s="10"/>
      <c r="LE268" s="10"/>
      <c r="LF268" s="10"/>
      <c r="LG268" s="10"/>
      <c r="LH268" s="10"/>
      <c r="LI268" s="10"/>
      <c r="LJ268" s="10"/>
      <c r="LK268" s="10"/>
      <c r="LL268" s="10"/>
      <c r="LM268" s="10"/>
      <c r="LN268" s="10"/>
      <c r="LO268" s="10"/>
      <c r="LP268" s="10"/>
      <c r="LQ268" s="10"/>
      <c r="LR268" s="10"/>
      <c r="LS268" s="10"/>
      <c r="LT268" s="10"/>
      <c r="LU268" s="10"/>
      <c r="LV268" s="10"/>
      <c r="LW268" s="10"/>
      <c r="LX268" s="10"/>
      <c r="LY268" s="10"/>
      <c r="LZ268" s="10"/>
      <c r="MA268" s="10"/>
      <c r="MB268" s="10"/>
      <c r="MC268" s="10"/>
      <c r="MD268" s="10"/>
      <c r="ME268" s="10"/>
      <c r="MF268" s="10"/>
      <c r="MG268" s="10"/>
      <c r="MH268" s="10"/>
      <c r="MI268" s="10"/>
      <c r="MJ268" s="10"/>
      <c r="MK268" s="10"/>
      <c r="ML268" s="10"/>
      <c r="MM268" s="10"/>
      <c r="MN268" s="10"/>
      <c r="MO268" s="10"/>
      <c r="MP268" s="10"/>
      <c r="MQ268" s="10"/>
      <c r="MR268" s="10"/>
      <c r="MS268" s="10"/>
      <c r="MT268" s="10"/>
      <c r="MU268" s="10"/>
      <c r="MV268" s="10"/>
      <c r="MW268" s="10"/>
      <c r="MX268" s="10"/>
      <c r="MY268" s="10"/>
      <c r="MZ268" s="10"/>
      <c r="NA268" s="10"/>
      <c r="NB268" s="10"/>
      <c r="NC268" s="10"/>
      <c r="ND268" s="10"/>
      <c r="NE268" s="10"/>
      <c r="NF268" s="10"/>
      <c r="NG268" s="10"/>
      <c r="NH268" s="10"/>
      <c r="NI268" s="10"/>
      <c r="NJ268" s="10"/>
      <c r="NK268" s="10"/>
      <c r="NL268" s="10"/>
      <c r="NM268" s="10"/>
      <c r="NN268" s="10"/>
      <c r="NO268" s="10"/>
      <c r="NP268" s="10"/>
      <c r="NQ268" s="10"/>
      <c r="NR268" s="10"/>
      <c r="NS268" s="10"/>
      <c r="NT268" s="10"/>
      <c r="NU268" s="10"/>
      <c r="NV268" s="10"/>
      <c r="NW268" s="10"/>
      <c r="NX268" s="10"/>
      <c r="NY268" s="10"/>
      <c r="NZ268" s="10"/>
      <c r="OA268" s="10"/>
      <c r="OB268" s="10"/>
      <c r="OC268" s="10"/>
      <c r="OD268" s="10"/>
      <c r="OE268" s="10"/>
      <c r="OF268" s="10"/>
      <c r="OG268" s="10"/>
      <c r="OH268" s="10"/>
      <c r="OI268" s="10"/>
      <c r="OJ268" s="10"/>
      <c r="OK268" s="10"/>
      <c r="OL268" s="10"/>
      <c r="OM268" s="10"/>
      <c r="ON268" s="10"/>
      <c r="OO268" s="10"/>
      <c r="OP268" s="10"/>
      <c r="OQ268" s="10"/>
      <c r="OR268" s="10"/>
      <c r="OS268" s="10"/>
      <c r="OT268" s="10"/>
      <c r="OU268" s="10"/>
      <c r="OV268" s="10"/>
      <c r="OW268" s="10"/>
      <c r="OX268" s="10"/>
      <c r="OY268" s="10"/>
      <c r="OZ268" s="10"/>
      <c r="PA268" s="10"/>
      <c r="PB268" s="10"/>
      <c r="PC268" s="10"/>
      <c r="PD268" s="10"/>
      <c r="PE268" s="10"/>
      <c r="PF268" s="10"/>
      <c r="PG268" s="10"/>
      <c r="PH268" s="10"/>
      <c r="PI268" s="10"/>
      <c r="PJ268" s="10"/>
      <c r="PK268" s="10"/>
      <c r="PL268" s="10"/>
      <c r="PM268" s="10"/>
      <c r="PN268" s="10"/>
      <c r="PO268" s="10"/>
      <c r="PP268" s="10"/>
      <c r="PQ268" s="10"/>
      <c r="PR268" s="10"/>
      <c r="PS268" s="10"/>
      <c r="PT268" s="10"/>
      <c r="PU268" s="10"/>
      <c r="PV268" s="10"/>
      <c r="PW268" s="10"/>
      <c r="PX268" s="10"/>
      <c r="PY268" s="10"/>
      <c r="PZ268" s="10"/>
      <c r="QA268" s="10"/>
      <c r="QB268" s="10"/>
      <c r="QC268" s="10"/>
      <c r="QD268" s="10"/>
      <c r="QE268" s="10"/>
      <c r="QF268" s="10"/>
      <c r="QG268" s="10"/>
      <c r="QH268" s="10"/>
      <c r="QI268" s="10"/>
      <c r="QJ268" s="10"/>
      <c r="QK268" s="10"/>
      <c r="QL268" s="10"/>
      <c r="QM268" s="10"/>
      <c r="QN268" s="10"/>
      <c r="QO268" s="10"/>
      <c r="QP268" s="10"/>
      <c r="QQ268" s="10"/>
      <c r="QR268" s="10"/>
      <c r="QS268" s="10"/>
      <c r="QT268" s="10"/>
      <c r="QU268" s="10"/>
      <c r="QV268" s="10"/>
      <c r="QW268" s="10"/>
      <c r="QX268" s="10"/>
      <c r="QY268" s="10"/>
      <c r="QZ268" s="10"/>
      <c r="RA268" s="10"/>
      <c r="RB268" s="10"/>
      <c r="RC268" s="10"/>
      <c r="RD268" s="10"/>
      <c r="RE268" s="10"/>
      <c r="RF268" s="10"/>
      <c r="RG268" s="10"/>
      <c r="RH268" s="10"/>
      <c r="RI268" s="10"/>
      <c r="RJ268" s="10"/>
      <c r="RK268" s="10"/>
      <c r="RL268" s="10"/>
      <c r="RM268" s="10"/>
      <c r="RN268" s="10"/>
      <c r="RO268" s="10"/>
      <c r="RP268" s="10"/>
      <c r="RQ268" s="10"/>
      <c r="RR268" s="10"/>
      <c r="RS268" s="10"/>
      <c r="RT268" s="10"/>
      <c r="RU268" s="10"/>
      <c r="RV268" s="10"/>
      <c r="RW268" s="10"/>
      <c r="RX268" s="10"/>
      <c r="RY268" s="10"/>
      <c r="RZ268" s="10"/>
      <c r="SA268" s="10"/>
      <c r="SB268" s="10"/>
      <c r="SC268" s="10"/>
      <c r="SD268" s="10"/>
      <c r="SE268" s="10"/>
      <c r="SF268" s="10"/>
      <c r="SG268" s="10"/>
      <c r="SH268" s="10"/>
      <c r="SI268" s="10"/>
      <c r="SJ268" s="10"/>
      <c r="SK268" s="10"/>
      <c r="SL268" s="10"/>
      <c r="SM268" s="10"/>
      <c r="SN268" s="10"/>
      <c r="SO268" s="10"/>
      <c r="SP268" s="10"/>
      <c r="SQ268" s="10"/>
      <c r="SR268" s="10"/>
      <c r="SS268" s="10"/>
      <c r="ST268" s="10"/>
      <c r="SU268" s="10"/>
      <c r="SV268" s="10"/>
      <c r="SW268" s="10"/>
      <c r="SX268" s="10"/>
      <c r="SY268" s="10"/>
      <c r="SZ268" s="10"/>
      <c r="TA268" s="10"/>
      <c r="TB268" s="10"/>
      <c r="TC268" s="10"/>
      <c r="TD268" s="10"/>
      <c r="TE268" s="10"/>
      <c r="TF268" s="10"/>
      <c r="TG268" s="10"/>
      <c r="TH268" s="10"/>
      <c r="TI268" s="10"/>
      <c r="TJ268" s="10"/>
      <c r="TK268" s="10"/>
      <c r="TL268" s="10"/>
      <c r="TM268" s="10"/>
      <c r="TN268" s="10"/>
      <c r="TO268" s="10"/>
      <c r="TP268" s="10"/>
      <c r="TQ268" s="10"/>
      <c r="TR268" s="10"/>
      <c r="TS268" s="10"/>
      <c r="TT268" s="10"/>
      <c r="TU268" s="10"/>
      <c r="TV268" s="10"/>
      <c r="TW268" s="10"/>
      <c r="TX268" s="10"/>
      <c r="TY268" s="10"/>
      <c r="TZ268" s="10"/>
      <c r="UA268" s="10"/>
      <c r="UB268" s="10"/>
      <c r="UC268" s="10"/>
      <c r="UD268" s="10"/>
      <c r="UE268" s="10"/>
      <c r="UF268" s="10"/>
      <c r="UG268" s="10"/>
      <c r="UH268" s="10"/>
      <c r="UI268" s="10"/>
      <c r="UJ268" s="10"/>
      <c r="UK268" s="10"/>
      <c r="UL268" s="10"/>
      <c r="UM268" s="10"/>
      <c r="UN268" s="10"/>
      <c r="UO268" s="10"/>
      <c r="UP268" s="10"/>
      <c r="UQ268" s="10"/>
      <c r="UR268" s="10"/>
      <c r="US268" s="10"/>
      <c r="UT268" s="10"/>
      <c r="UU268" s="10"/>
      <c r="UV268" s="10"/>
      <c r="UW268" s="10"/>
      <c r="UX268" s="10"/>
      <c r="UY268" s="10"/>
      <c r="UZ268" s="10"/>
      <c r="VA268" s="10"/>
      <c r="VB268" s="10"/>
      <c r="VC268" s="10"/>
      <c r="VD268" s="10"/>
      <c r="VE268" s="10"/>
      <c r="VF268" s="10"/>
      <c r="VG268" s="10"/>
      <c r="VH268" s="10"/>
      <c r="VI268" s="10"/>
      <c r="VJ268" s="10"/>
      <c r="VK268" s="10"/>
      <c r="VL268" s="10"/>
      <c r="VM268" s="10"/>
      <c r="VN268" s="10"/>
      <c r="VO268" s="10"/>
      <c r="VP268" s="10"/>
      <c r="VQ268" s="10"/>
      <c r="VR268" s="10"/>
      <c r="VS268" s="10"/>
      <c r="VT268" s="10"/>
      <c r="VU268" s="10"/>
      <c r="VV268" s="10"/>
      <c r="VW268" s="10"/>
      <c r="VX268" s="10"/>
      <c r="VY268" s="10"/>
      <c r="VZ268" s="10"/>
      <c r="WA268" s="10"/>
      <c r="WB268" s="10"/>
      <c r="WC268" s="10"/>
      <c r="WD268" s="10"/>
      <c r="WE268" s="10"/>
      <c r="WF268" s="10"/>
      <c r="WG268" s="10"/>
      <c r="WH268" s="10"/>
      <c r="WI268" s="10"/>
      <c r="WJ268" s="10"/>
      <c r="WK268" s="10"/>
      <c r="WL268" s="10"/>
      <c r="WM268" s="10"/>
      <c r="WN268" s="10"/>
      <c r="WO268" s="10"/>
      <c r="WP268" s="10"/>
      <c r="WQ268" s="10"/>
      <c r="WR268" s="10"/>
      <c r="WS268" s="10"/>
      <c r="WT268" s="10"/>
      <c r="WU268" s="10"/>
      <c r="WV268" s="10"/>
      <c r="WW268" s="10"/>
      <c r="WX268" s="10"/>
      <c r="WY268" s="10"/>
      <c r="WZ268" s="10"/>
      <c r="XA268" s="10"/>
      <c r="XB268" s="10"/>
      <c r="XC268" s="10"/>
      <c r="XD268" s="10"/>
      <c r="XE268" s="10"/>
      <c r="XF268" s="10"/>
      <c r="XG268" s="10"/>
      <c r="XH268" s="10"/>
      <c r="XI268" s="10"/>
      <c r="XJ268" s="10"/>
      <c r="XK268" s="10"/>
      <c r="XL268" s="10"/>
      <c r="XM268" s="10"/>
      <c r="XN268" s="10"/>
      <c r="XO268" s="10"/>
      <c r="XP268" s="10"/>
      <c r="XQ268" s="10"/>
      <c r="XR268" s="10"/>
      <c r="XS268" s="10"/>
      <c r="XT268" s="10"/>
      <c r="XU268" s="10"/>
      <c r="XV268" s="10"/>
      <c r="XW268" s="10"/>
      <c r="XX268" s="10"/>
      <c r="XY268" s="10"/>
      <c r="XZ268" s="10"/>
      <c r="YA268" s="10"/>
      <c r="YB268" s="10"/>
      <c r="YC268" s="10"/>
      <c r="YD268" s="10"/>
      <c r="YE268" s="10"/>
      <c r="YF268" s="10"/>
      <c r="YG268" s="10"/>
      <c r="YH268" s="10"/>
      <c r="YI268" s="10"/>
      <c r="YJ268" s="10"/>
      <c r="YK268" s="10"/>
      <c r="YL268" s="10"/>
      <c r="YM268" s="10"/>
      <c r="YN268" s="10"/>
      <c r="YO268" s="10"/>
      <c r="YP268" s="10"/>
      <c r="YQ268" s="10"/>
      <c r="YR268" s="10"/>
      <c r="YS268" s="10"/>
      <c r="YT268" s="10"/>
      <c r="YU268" s="10"/>
      <c r="YV268" s="10"/>
      <c r="YW268" s="10"/>
      <c r="YX268" s="10"/>
      <c r="YY268" s="10"/>
      <c r="YZ268" s="10"/>
      <c r="ZA268" s="10"/>
      <c r="ZB268" s="10"/>
      <c r="ZC268" s="10"/>
      <c r="ZD268" s="10"/>
      <c r="ZE268" s="10"/>
      <c r="ZF268" s="10"/>
      <c r="ZG268" s="10"/>
      <c r="ZH268" s="10"/>
      <c r="ZI268" s="10"/>
      <c r="ZJ268" s="10"/>
      <c r="ZK268" s="10"/>
      <c r="ZL268" s="10"/>
      <c r="ZM268" s="10"/>
      <c r="ZN268" s="10"/>
      <c r="ZO268" s="10"/>
      <c r="ZP268" s="10"/>
      <c r="ZQ268" s="10"/>
      <c r="ZR268" s="10"/>
      <c r="ZS268" s="10"/>
      <c r="ZT268" s="10"/>
      <c r="ZU268" s="10"/>
      <c r="ZV268" s="10"/>
      <c r="ZW268" s="10"/>
      <c r="ZX268" s="10"/>
      <c r="ZY268" s="10"/>
      <c r="ZZ268" s="10"/>
      <c r="AAA268" s="10"/>
      <c r="AAB268" s="10"/>
      <c r="AAC268" s="10"/>
      <c r="AAD268" s="10"/>
      <c r="AAE268" s="10"/>
      <c r="AAF268" s="10"/>
      <c r="AAG268" s="10"/>
      <c r="AAH268" s="10"/>
      <c r="AAI268" s="10"/>
      <c r="AAJ268" s="10"/>
      <c r="AAK268" s="10"/>
      <c r="AAL268" s="10"/>
      <c r="AAM268" s="10"/>
      <c r="AAN268" s="10"/>
      <c r="AAO268" s="10"/>
      <c r="AAP268" s="10"/>
      <c r="AAQ268" s="10"/>
      <c r="AAR268" s="10"/>
      <c r="AAS268" s="10"/>
      <c r="AAT268" s="10"/>
      <c r="AAU268" s="10"/>
      <c r="AAV268" s="10"/>
      <c r="AAW268" s="10"/>
      <c r="AAX268" s="10"/>
      <c r="AAY268" s="10"/>
      <c r="AAZ268" s="10"/>
      <c r="ABA268" s="10"/>
      <c r="ABB268" s="10"/>
      <c r="ABC268" s="10"/>
      <c r="ABD268" s="10"/>
      <c r="ABE268" s="10"/>
      <c r="ABF268" s="10"/>
      <c r="ABG268" s="10"/>
      <c r="ABH268" s="10"/>
      <c r="ABI268" s="10"/>
      <c r="ABJ268" s="10"/>
      <c r="ABK268" s="10"/>
      <c r="ABL268" s="10"/>
      <c r="ABM268" s="10"/>
      <c r="ABN268" s="10"/>
      <c r="ABO268" s="10"/>
      <c r="ABP268" s="10"/>
      <c r="ABQ268" s="10"/>
      <c r="ABR268" s="10"/>
      <c r="ABS268" s="10"/>
      <c r="ABT268" s="10"/>
      <c r="ABU268" s="10"/>
      <c r="ABV268" s="10"/>
      <c r="ABW268" s="10"/>
      <c r="ABX268" s="10"/>
      <c r="ABY268" s="10"/>
      <c r="ABZ268" s="10"/>
      <c r="ACA268" s="10"/>
      <c r="ACB268" s="10"/>
      <c r="ACC268" s="10"/>
      <c r="ACD268" s="10"/>
      <c r="ACE268" s="10"/>
      <c r="ACF268" s="10"/>
      <c r="ACG268" s="10"/>
      <c r="ACH268" s="10"/>
      <c r="ACI268" s="10"/>
      <c r="ACJ268" s="10"/>
      <c r="ACK268" s="10"/>
      <c r="ACL268" s="10"/>
      <c r="ACM268" s="10"/>
      <c r="ACN268" s="10"/>
      <c r="ACO268" s="10"/>
      <c r="ACP268" s="10"/>
      <c r="ACQ268" s="10"/>
      <c r="ACR268" s="10"/>
      <c r="ACS268" s="10"/>
      <c r="ACT268" s="10"/>
      <c r="ACU268" s="10"/>
      <c r="ACV268" s="10"/>
      <c r="ACW268" s="10"/>
      <c r="ACX268" s="10"/>
      <c r="ACY268" s="10"/>
      <c r="ACZ268" s="10"/>
      <c r="ADA268" s="10"/>
      <c r="ADB268" s="10"/>
      <c r="ADC268" s="10"/>
      <c r="ADD268" s="10"/>
      <c r="ADE268" s="10"/>
      <c r="ADF268" s="10"/>
      <c r="ADG268" s="10"/>
      <c r="ADH268" s="10"/>
      <c r="ADI268" s="10"/>
      <c r="ADJ268" s="10"/>
      <c r="ADK268" s="10"/>
      <c r="ADL268" s="10"/>
      <c r="ADM268" s="10"/>
      <c r="ADN268" s="10"/>
      <c r="ADO268" s="10"/>
      <c r="ADP268" s="10"/>
      <c r="ADQ268" s="10"/>
      <c r="ADR268" s="10"/>
      <c r="ADS268" s="10"/>
      <c r="ADT268" s="10"/>
      <c r="ADU268" s="10"/>
      <c r="ADV268" s="10"/>
      <c r="ADW268" s="10"/>
      <c r="ADX268" s="10"/>
      <c r="ADY268" s="10"/>
      <c r="ADZ268" s="10"/>
      <c r="AEA268" s="10"/>
      <c r="AEB268" s="10"/>
      <c r="AEC268" s="10"/>
      <c r="AED268" s="10"/>
    </row>
    <row r="269" spans="1:810" customFormat="1" ht="15" customHeight="1" x14ac:dyDescent="0.3">
      <c r="A269" s="49"/>
      <c r="B269" s="51">
        <v>3</v>
      </c>
      <c r="C269" s="78" t="s">
        <v>616</v>
      </c>
      <c r="D269" s="87" t="s">
        <v>53</v>
      </c>
      <c r="E269" s="79"/>
      <c r="F269" s="79"/>
      <c r="G269" s="79">
        <v>19</v>
      </c>
      <c r="H269" s="80">
        <v>4500000</v>
      </c>
      <c r="I269" s="79">
        <v>1</v>
      </c>
      <c r="J269" s="79" t="s">
        <v>32</v>
      </c>
      <c r="K269" s="79" t="s">
        <v>49</v>
      </c>
      <c r="L269" s="105">
        <v>2</v>
      </c>
      <c r="M269" s="82">
        <v>1964</v>
      </c>
      <c r="N269" s="99">
        <v>23651</v>
      </c>
      <c r="O269" s="80"/>
      <c r="P269" s="84"/>
      <c r="Q269" s="84"/>
      <c r="R269" s="85" t="s">
        <v>302</v>
      </c>
      <c r="S269" s="86"/>
      <c r="T269" s="45"/>
      <c r="U269" s="46" t="str">
        <f t="shared" si="4"/>
        <v>Al</v>
      </c>
      <c r="V269" s="45"/>
      <c r="W269" s="45"/>
      <c r="X269" s="45"/>
      <c r="Y269" s="45"/>
      <c r="Z269" s="45"/>
      <c r="AA269" s="45"/>
      <c r="AB269" s="45"/>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32"/>
      <c r="FH269" s="132"/>
      <c r="FI269" s="132"/>
      <c r="FJ269" s="132"/>
      <c r="FK269" s="132"/>
      <c r="FL269" s="132"/>
      <c r="FM269" s="132"/>
      <c r="FN269" s="132"/>
      <c r="FO269" s="132"/>
      <c r="FP269" s="132"/>
      <c r="FQ269" s="132"/>
      <c r="FR269" s="132"/>
      <c r="FS269" s="132"/>
      <c r="FT269" s="132"/>
      <c r="FU269" s="132"/>
      <c r="FV269" s="132"/>
      <c r="FW269" s="132"/>
      <c r="FX269" s="132"/>
      <c r="FY269" s="132"/>
      <c r="FZ269" s="132"/>
      <c r="GA269" s="132"/>
      <c r="GB269" s="132"/>
      <c r="GC269" s="132"/>
      <c r="GD269" s="132"/>
      <c r="GE269" s="132"/>
      <c r="GF269" s="132"/>
      <c r="GG269" s="132"/>
      <c r="GH269" s="132"/>
      <c r="GI269" s="132"/>
      <c r="GJ269" s="132"/>
      <c r="GK269" s="132"/>
      <c r="GL269" s="132"/>
      <c r="GM269" s="132"/>
      <c r="GN269" s="132"/>
      <c r="GO269" s="132"/>
      <c r="GP269" s="132"/>
      <c r="GQ269" s="132"/>
      <c r="GR269" s="132"/>
      <c r="GS269" s="132"/>
      <c r="GT269" s="132"/>
      <c r="GU269" s="132"/>
      <c r="GV269" s="132"/>
      <c r="GW269" s="132"/>
      <c r="GX269" s="132"/>
      <c r="GY269" s="132"/>
      <c r="GZ269" s="132"/>
      <c r="HA269" s="132"/>
      <c r="HB269" s="132"/>
      <c r="HC269" s="132"/>
      <c r="HD269" s="132"/>
      <c r="HE269" s="132"/>
      <c r="HF269" s="132"/>
      <c r="HG269" s="132"/>
      <c r="HH269" s="132"/>
      <c r="HI269" s="132"/>
      <c r="HJ269" s="132"/>
      <c r="HK269" s="132"/>
      <c r="HL269" s="132"/>
      <c r="HM269" s="132"/>
      <c r="HN269" s="132"/>
      <c r="HO269" s="132"/>
      <c r="HP269" s="132"/>
      <c r="HQ269" s="132"/>
      <c r="HR269" s="132"/>
      <c r="HS269" s="132"/>
      <c r="HT269" s="132"/>
      <c r="HU269" s="132"/>
      <c r="HV269" s="132"/>
      <c r="HW269" s="132"/>
      <c r="HX269" s="132"/>
      <c r="HY269" s="132"/>
      <c r="HZ269" s="132"/>
      <c r="IA269" s="132"/>
      <c r="IB269" s="132"/>
      <c r="IC269" s="132"/>
      <c r="ID269" s="132"/>
      <c r="IE269" s="132"/>
      <c r="IF269" s="132"/>
      <c r="IG269" s="132"/>
      <c r="IH269" s="132"/>
      <c r="II269" s="132"/>
      <c r="IJ269" s="132"/>
      <c r="IK269" s="132"/>
      <c r="IL269" s="132"/>
      <c r="IM269" s="132"/>
      <c r="IN269" s="132"/>
      <c r="IO269" s="132"/>
      <c r="IP269" s="132"/>
      <c r="IQ269" s="132"/>
      <c r="IR269" s="132"/>
      <c r="IS269" s="132"/>
      <c r="IT269" s="132"/>
      <c r="IU269" s="132"/>
      <c r="IV269" s="132"/>
      <c r="IW269" s="132"/>
      <c r="IX269" s="132"/>
      <c r="IY269" s="132"/>
      <c r="IZ269" s="132"/>
      <c r="JA269" s="132"/>
      <c r="JB269" s="132"/>
      <c r="JC269" s="132"/>
      <c r="JD269" s="132"/>
      <c r="JE269" s="132"/>
      <c r="JF269" s="132"/>
      <c r="JG269" s="132"/>
      <c r="JH269" s="132"/>
      <c r="JI269" s="132"/>
      <c r="JJ269" s="132"/>
      <c r="JK269" s="132"/>
      <c r="JL269" s="132"/>
      <c r="JM269" s="132"/>
      <c r="JN269" s="132"/>
      <c r="JO269" s="132"/>
      <c r="JP269" s="132"/>
      <c r="JQ269" s="132"/>
      <c r="JR269" s="132"/>
      <c r="JS269" s="132"/>
      <c r="JT269" s="132"/>
      <c r="JU269" s="132"/>
      <c r="JV269" s="132"/>
      <c r="JW269" s="132"/>
      <c r="JX269" s="132"/>
      <c r="JY269" s="132"/>
      <c r="JZ269" s="132"/>
      <c r="KA269" s="132"/>
      <c r="KB269" s="132"/>
      <c r="KC269" s="132"/>
      <c r="KD269" s="132"/>
      <c r="KE269" s="132"/>
      <c r="KF269" s="132"/>
      <c r="KG269" s="132"/>
      <c r="KH269" s="132"/>
      <c r="KI269" s="132"/>
      <c r="KJ269" s="132"/>
      <c r="KK269" s="132"/>
      <c r="KL269" s="132"/>
      <c r="KM269" s="132"/>
      <c r="KN269" s="132"/>
      <c r="KO269" s="132"/>
      <c r="KP269" s="132"/>
      <c r="KQ269" s="132"/>
      <c r="KR269" s="132"/>
      <c r="KS269" s="132"/>
      <c r="KT269" s="132"/>
      <c r="KU269" s="132"/>
      <c r="KV269" s="132"/>
      <c r="KW269" s="132"/>
      <c r="KX269" s="132"/>
      <c r="KY269" s="132"/>
      <c r="KZ269" s="132"/>
      <c r="LA269" s="132"/>
      <c r="LB269" s="132"/>
      <c r="LC269" s="132"/>
      <c r="LD269" s="132"/>
      <c r="LE269" s="132"/>
      <c r="LF269" s="132"/>
      <c r="LG269" s="132"/>
      <c r="LH269" s="132"/>
      <c r="LI269" s="132"/>
      <c r="LJ269" s="132"/>
      <c r="LK269" s="132"/>
      <c r="LL269" s="132"/>
      <c r="LM269" s="132"/>
      <c r="LN269" s="132"/>
      <c r="LO269" s="132"/>
      <c r="LP269" s="132"/>
      <c r="LQ269" s="132"/>
      <c r="LR269" s="132"/>
      <c r="LS269" s="132"/>
      <c r="LT269" s="132"/>
      <c r="LU269" s="132"/>
      <c r="LV269" s="132"/>
      <c r="LW269" s="132"/>
      <c r="LX269" s="132"/>
      <c r="LY269" s="132"/>
      <c r="LZ269" s="132"/>
      <c r="MA269" s="132"/>
      <c r="MB269" s="132"/>
      <c r="MC269" s="132"/>
      <c r="MD269" s="132"/>
      <c r="ME269" s="132"/>
      <c r="MF269" s="132"/>
      <c r="MG269" s="132"/>
      <c r="MH269" s="132"/>
      <c r="MI269" s="132"/>
      <c r="MJ269" s="132"/>
      <c r="MK269" s="132"/>
      <c r="ML269" s="132"/>
      <c r="MM269" s="132"/>
      <c r="MN269" s="132"/>
      <c r="MO269" s="132"/>
      <c r="MP269" s="132"/>
      <c r="MQ269" s="132"/>
      <c r="MR269" s="132"/>
      <c r="MS269" s="132"/>
      <c r="MT269" s="132"/>
      <c r="MU269" s="132"/>
      <c r="MV269" s="132"/>
      <c r="MW269" s="132"/>
      <c r="MX269" s="132"/>
      <c r="MY269" s="132"/>
      <c r="MZ269" s="132"/>
      <c r="NA269" s="132"/>
      <c r="NB269" s="132"/>
      <c r="NC269" s="132"/>
      <c r="ND269" s="132"/>
      <c r="NE269" s="132"/>
      <c r="NF269" s="132"/>
      <c r="NG269" s="132"/>
      <c r="NH269" s="132"/>
      <c r="NI269" s="132"/>
      <c r="NJ269" s="132"/>
      <c r="NK269" s="132"/>
      <c r="NL269" s="132"/>
      <c r="NM269" s="132"/>
      <c r="NN269" s="132"/>
      <c r="NO269" s="132"/>
      <c r="NP269" s="132"/>
      <c r="NQ269" s="132"/>
      <c r="NR269" s="132"/>
      <c r="NS269" s="132"/>
      <c r="NT269" s="132"/>
      <c r="NU269" s="132"/>
      <c r="NV269" s="132"/>
      <c r="NW269" s="132"/>
      <c r="NX269" s="132"/>
      <c r="NY269" s="132"/>
      <c r="NZ269" s="132"/>
      <c r="OA269" s="132"/>
      <c r="OB269" s="132"/>
      <c r="OC269" s="132"/>
      <c r="OD269" s="132"/>
      <c r="OE269" s="132"/>
      <c r="OF269" s="132"/>
      <c r="OG269" s="132"/>
      <c r="OH269" s="132"/>
      <c r="OI269" s="132"/>
      <c r="OJ269" s="132"/>
      <c r="OK269" s="132"/>
      <c r="OL269" s="132"/>
      <c r="OM269" s="132"/>
      <c r="ON269" s="132"/>
      <c r="OO269" s="132"/>
      <c r="OP269" s="132"/>
      <c r="OQ269" s="132"/>
      <c r="OR269" s="132"/>
      <c r="OS269" s="132"/>
      <c r="OT269" s="132"/>
      <c r="OU269" s="132"/>
      <c r="OV269" s="132"/>
      <c r="OW269" s="132"/>
      <c r="OX269" s="132"/>
      <c r="OY269" s="132"/>
      <c r="OZ269" s="132"/>
      <c r="PA269" s="132"/>
      <c r="PB269" s="132"/>
      <c r="PC269" s="132"/>
      <c r="PD269" s="132"/>
      <c r="PE269" s="132"/>
      <c r="PF269" s="132"/>
      <c r="PG269" s="132"/>
      <c r="PH269" s="132"/>
      <c r="PI269" s="132"/>
      <c r="PJ269" s="132"/>
      <c r="PK269" s="132"/>
      <c r="PL269" s="132"/>
      <c r="PM269" s="132"/>
      <c r="PN269" s="132"/>
      <c r="PO269" s="132"/>
      <c r="PP269" s="132"/>
      <c r="PQ269" s="132"/>
      <c r="PR269" s="132"/>
      <c r="PS269" s="132"/>
      <c r="PT269" s="132"/>
      <c r="PU269" s="132"/>
      <c r="PV269" s="132"/>
      <c r="PW269" s="132"/>
      <c r="PX269" s="132"/>
      <c r="PY269" s="132"/>
      <c r="PZ269" s="132"/>
      <c r="QA269" s="132"/>
      <c r="QB269" s="132"/>
      <c r="QC269" s="132"/>
      <c r="QD269" s="132"/>
      <c r="QE269" s="132"/>
      <c r="QF269" s="132"/>
      <c r="QG269" s="132"/>
      <c r="QH269" s="132"/>
      <c r="QI269" s="132"/>
      <c r="QJ269" s="132"/>
      <c r="QK269" s="132"/>
      <c r="QL269" s="132"/>
      <c r="QM269" s="132"/>
      <c r="QN269" s="132"/>
      <c r="QO269" s="132"/>
      <c r="QP269" s="132"/>
      <c r="QQ269" s="132"/>
      <c r="QR269" s="132"/>
      <c r="QS269" s="132"/>
      <c r="QT269" s="132"/>
      <c r="QU269" s="132"/>
      <c r="QV269" s="132"/>
      <c r="QW269" s="132"/>
      <c r="QX269" s="132"/>
      <c r="QY269" s="132"/>
      <c r="QZ269" s="132"/>
      <c r="RA269" s="132"/>
      <c r="RB269" s="132"/>
      <c r="RC269" s="132"/>
      <c r="RD269" s="132"/>
      <c r="RE269" s="132"/>
      <c r="RF269" s="132"/>
      <c r="RG269" s="132"/>
      <c r="RH269" s="132"/>
      <c r="RI269" s="132"/>
      <c r="RJ269" s="132"/>
      <c r="RK269" s="132"/>
      <c r="RL269" s="132"/>
      <c r="RM269" s="132"/>
      <c r="RN269" s="132"/>
      <c r="RO269" s="132"/>
      <c r="RP269" s="132"/>
      <c r="RQ269" s="132"/>
      <c r="RR269" s="132"/>
      <c r="RS269" s="132"/>
      <c r="RT269" s="132"/>
      <c r="RU269" s="132"/>
      <c r="RV269" s="132"/>
      <c r="RW269" s="132"/>
      <c r="RX269" s="132"/>
      <c r="RY269" s="132"/>
      <c r="RZ269" s="132"/>
      <c r="SA269" s="132"/>
      <c r="SB269" s="132"/>
      <c r="SC269" s="132"/>
      <c r="SD269" s="132"/>
      <c r="SE269" s="132"/>
      <c r="SF269" s="132"/>
      <c r="SG269" s="132"/>
      <c r="SH269" s="132"/>
      <c r="SI269" s="132"/>
      <c r="SJ269" s="132"/>
      <c r="SK269" s="132"/>
      <c r="SL269" s="132"/>
      <c r="SM269" s="132"/>
      <c r="SN269" s="132"/>
      <c r="SO269" s="132"/>
      <c r="SP269" s="132"/>
      <c r="SQ269" s="132"/>
      <c r="SR269" s="132"/>
      <c r="SS269" s="132"/>
      <c r="ST269" s="132"/>
      <c r="SU269" s="132"/>
      <c r="SV269" s="132"/>
      <c r="SW269" s="132"/>
      <c r="SX269" s="132"/>
      <c r="SY269" s="132"/>
      <c r="SZ269" s="132"/>
      <c r="TA269" s="132"/>
      <c r="TB269" s="132"/>
      <c r="TC269" s="132"/>
      <c r="TD269" s="132"/>
      <c r="TE269" s="132"/>
      <c r="TF269" s="132"/>
      <c r="TG269" s="132"/>
      <c r="TH269" s="132"/>
      <c r="TI269" s="132"/>
      <c r="TJ269" s="132"/>
      <c r="TK269" s="132"/>
      <c r="TL269" s="132"/>
      <c r="TM269" s="132"/>
      <c r="TN269" s="132"/>
      <c r="TO269" s="132"/>
      <c r="TP269" s="132"/>
      <c r="TQ269" s="132"/>
      <c r="TR269" s="132"/>
      <c r="TS269" s="132"/>
      <c r="TT269" s="132"/>
      <c r="TU269" s="132"/>
      <c r="TV269" s="132"/>
      <c r="TW269" s="132"/>
      <c r="TX269" s="132"/>
      <c r="TY269" s="132"/>
      <c r="TZ269" s="132"/>
      <c r="UA269" s="132"/>
      <c r="UB269" s="132"/>
      <c r="UC269" s="132"/>
      <c r="UD269" s="132"/>
      <c r="UE269" s="132"/>
      <c r="UF269" s="132"/>
      <c r="UG269" s="132"/>
      <c r="UH269" s="132"/>
      <c r="UI269" s="132"/>
      <c r="UJ269" s="132"/>
      <c r="UK269" s="132"/>
      <c r="UL269" s="132"/>
      <c r="UM269" s="132"/>
      <c r="UN269" s="132"/>
      <c r="UO269" s="132"/>
      <c r="UP269" s="132"/>
      <c r="UQ269" s="132"/>
      <c r="UR269" s="132"/>
      <c r="US269" s="132"/>
      <c r="UT269" s="132"/>
      <c r="UU269" s="132"/>
      <c r="UV269" s="132"/>
      <c r="UW269" s="132"/>
      <c r="UX269" s="132"/>
      <c r="UY269" s="132"/>
      <c r="UZ269" s="132"/>
      <c r="VA269" s="132"/>
      <c r="VB269" s="132"/>
      <c r="VC269" s="132"/>
      <c r="VD269" s="132"/>
      <c r="VE269" s="132"/>
      <c r="VF269" s="132"/>
      <c r="VG269" s="132"/>
      <c r="VH269" s="132"/>
      <c r="VI269" s="132"/>
      <c r="VJ269" s="132"/>
      <c r="VK269" s="132"/>
      <c r="VL269" s="132"/>
      <c r="VM269" s="132"/>
      <c r="VN269" s="132"/>
      <c r="VO269" s="132"/>
      <c r="VP269" s="132"/>
      <c r="VQ269" s="132"/>
      <c r="VR269" s="132"/>
      <c r="VS269" s="132"/>
      <c r="VT269" s="132"/>
      <c r="VU269" s="132"/>
      <c r="VV269" s="132"/>
      <c r="VW269" s="132"/>
      <c r="VX269" s="132"/>
      <c r="VY269" s="132"/>
      <c r="VZ269" s="132"/>
      <c r="WA269" s="132"/>
      <c r="WB269" s="132"/>
      <c r="WC269" s="132"/>
      <c r="WD269" s="132"/>
      <c r="WE269" s="132"/>
      <c r="WF269" s="132"/>
      <c r="WG269" s="132"/>
      <c r="WH269" s="132"/>
      <c r="WI269" s="132"/>
      <c r="WJ269" s="132"/>
      <c r="WK269" s="132"/>
      <c r="WL269" s="132"/>
      <c r="WM269" s="132"/>
      <c r="WN269" s="132"/>
      <c r="WO269" s="132"/>
      <c r="WP269" s="132"/>
      <c r="WQ269" s="132"/>
      <c r="WR269" s="132"/>
      <c r="WS269" s="132"/>
      <c r="WT269" s="132"/>
      <c r="WU269" s="132"/>
      <c r="WV269" s="132"/>
      <c r="WW269" s="132"/>
      <c r="WX269" s="132"/>
      <c r="WY269" s="132"/>
      <c r="WZ269" s="132"/>
      <c r="XA269" s="132"/>
      <c r="XB269" s="132"/>
      <c r="XC269" s="132"/>
      <c r="XD269" s="132"/>
      <c r="XE269" s="132"/>
      <c r="XF269" s="132"/>
      <c r="XG269" s="132"/>
      <c r="XH269" s="132"/>
      <c r="XI269" s="132"/>
      <c r="XJ269" s="132"/>
      <c r="XK269" s="132"/>
      <c r="XL269" s="132"/>
      <c r="XM269" s="132"/>
      <c r="XN269" s="132"/>
      <c r="XO269" s="132"/>
      <c r="XP269" s="132"/>
      <c r="XQ269" s="132"/>
      <c r="XR269" s="132"/>
      <c r="XS269" s="132"/>
      <c r="XT269" s="132"/>
      <c r="XU269" s="132"/>
      <c r="XV269" s="132"/>
      <c r="XW269" s="132"/>
      <c r="XX269" s="132"/>
      <c r="XY269" s="132"/>
      <c r="XZ269" s="132"/>
      <c r="YA269" s="132"/>
      <c r="YB269" s="132"/>
      <c r="YC269" s="132"/>
      <c r="YD269" s="132"/>
      <c r="YE269" s="132"/>
      <c r="YF269" s="132"/>
      <c r="YG269" s="132"/>
      <c r="YH269" s="132"/>
      <c r="YI269" s="132"/>
      <c r="YJ269" s="132"/>
      <c r="YK269" s="132"/>
      <c r="YL269" s="132"/>
      <c r="YM269" s="132"/>
      <c r="YN269" s="132"/>
      <c r="YO269" s="132"/>
      <c r="YP269" s="132"/>
      <c r="YQ269" s="132"/>
      <c r="YR269" s="132"/>
      <c r="YS269" s="132"/>
      <c r="YT269" s="132"/>
      <c r="YU269" s="132"/>
      <c r="YV269" s="132"/>
      <c r="YW269" s="132"/>
      <c r="YX269" s="132"/>
      <c r="YY269" s="132"/>
      <c r="YZ269" s="132"/>
      <c r="ZA269" s="132"/>
      <c r="ZB269" s="132"/>
      <c r="ZC269" s="132"/>
      <c r="ZD269" s="132"/>
      <c r="ZE269" s="132"/>
      <c r="ZF269" s="132"/>
      <c r="ZG269" s="132"/>
      <c r="ZH269" s="132"/>
      <c r="ZI269" s="132"/>
      <c r="ZJ269" s="132"/>
      <c r="ZK269" s="132"/>
      <c r="ZL269" s="132"/>
      <c r="ZM269" s="132"/>
      <c r="ZN269" s="132"/>
      <c r="ZO269" s="132"/>
      <c r="ZP269" s="132"/>
      <c r="ZQ269" s="132"/>
      <c r="ZR269" s="132"/>
      <c r="ZS269" s="132"/>
      <c r="ZT269" s="132"/>
      <c r="ZU269" s="132"/>
      <c r="ZV269" s="132"/>
      <c r="ZW269" s="132"/>
      <c r="ZX269" s="132"/>
      <c r="ZY269" s="132"/>
      <c r="ZZ269" s="132"/>
      <c r="AAA269" s="132"/>
      <c r="AAB269" s="132"/>
      <c r="AAC269" s="132"/>
      <c r="AAD269" s="132"/>
      <c r="AAE269" s="132"/>
      <c r="AAF269" s="132"/>
      <c r="AAG269" s="132"/>
      <c r="AAH269" s="132"/>
      <c r="AAI269" s="132"/>
      <c r="AAJ269" s="132"/>
      <c r="AAK269" s="132"/>
      <c r="AAL269" s="132"/>
      <c r="AAM269" s="132"/>
      <c r="AAN269" s="132"/>
      <c r="AAO269" s="132"/>
      <c r="AAP269" s="132"/>
      <c r="AAQ269" s="132"/>
      <c r="AAR269" s="132"/>
      <c r="AAS269" s="132"/>
      <c r="AAT269" s="132"/>
      <c r="AAU269" s="132"/>
      <c r="AAV269" s="132"/>
      <c r="AAW269" s="132"/>
      <c r="AAX269" s="132"/>
      <c r="AAY269" s="132"/>
      <c r="AAZ269" s="132"/>
      <c r="ABA269" s="132"/>
      <c r="ABB269" s="132"/>
      <c r="ABC269" s="132"/>
      <c r="ABD269" s="132"/>
      <c r="ABE269" s="132"/>
      <c r="ABF269" s="132"/>
      <c r="ABG269" s="132"/>
      <c r="ABH269" s="132"/>
      <c r="ABI269" s="132"/>
      <c r="ABJ269" s="132"/>
      <c r="ABK269" s="132"/>
      <c r="ABL269" s="132"/>
      <c r="ABM269" s="132"/>
      <c r="ABN269" s="132"/>
      <c r="ABO269" s="132"/>
      <c r="ABP269" s="132"/>
      <c r="ABQ269" s="132"/>
      <c r="ABR269" s="132"/>
      <c r="ABS269" s="132"/>
      <c r="ABT269" s="132"/>
      <c r="ABU269" s="132"/>
      <c r="ABV269" s="132"/>
      <c r="ABW269" s="132"/>
      <c r="ABX269" s="132"/>
      <c r="ABY269" s="132"/>
      <c r="ABZ269" s="132"/>
      <c r="ACA269" s="132"/>
      <c r="ACB269" s="132"/>
      <c r="ACC269" s="132"/>
      <c r="ACD269" s="132"/>
      <c r="ACE269" s="132"/>
      <c r="ACF269" s="132"/>
      <c r="ACG269" s="132"/>
      <c r="ACH269" s="132"/>
      <c r="ACI269" s="132"/>
      <c r="ACJ269" s="132"/>
      <c r="ACK269" s="132"/>
      <c r="ACL269" s="132"/>
      <c r="ACM269" s="132"/>
      <c r="ACN269" s="132"/>
      <c r="ACO269" s="132"/>
      <c r="ACP269" s="132"/>
      <c r="ACQ269" s="132"/>
      <c r="ACR269" s="132"/>
      <c r="ACS269" s="132"/>
      <c r="ACT269" s="132"/>
      <c r="ACU269" s="132"/>
      <c r="ACV269" s="132"/>
      <c r="ACW269" s="132"/>
      <c r="ACX269" s="132"/>
      <c r="ACY269" s="132"/>
      <c r="ACZ269" s="132"/>
      <c r="ADA269" s="132"/>
      <c r="ADB269" s="132"/>
      <c r="ADC269" s="132"/>
      <c r="ADD269" s="132"/>
      <c r="ADE269" s="132"/>
      <c r="ADF269" s="132"/>
      <c r="ADG269" s="132"/>
      <c r="ADH269" s="132"/>
      <c r="ADI269" s="132"/>
      <c r="ADJ269" s="132"/>
      <c r="ADK269" s="132"/>
      <c r="ADL269" s="132"/>
      <c r="ADM269" s="132"/>
      <c r="ADN269" s="132"/>
      <c r="ADO269" s="132"/>
      <c r="ADP269" s="132"/>
      <c r="ADQ269" s="132"/>
      <c r="ADR269" s="132"/>
      <c r="ADS269" s="132"/>
      <c r="ADT269" s="132"/>
      <c r="ADU269" s="132"/>
      <c r="ADV269" s="132"/>
      <c r="ADW269" s="132"/>
      <c r="ADX269" s="132"/>
      <c r="ADY269" s="132"/>
      <c r="ADZ269" s="132"/>
      <c r="AEA269" s="132"/>
      <c r="AEB269" s="132"/>
      <c r="AEC269" s="132"/>
      <c r="AED269" s="132"/>
    </row>
    <row r="270" spans="1:810" customFormat="1" ht="15" customHeight="1" x14ac:dyDescent="0.3">
      <c r="A270" s="49"/>
      <c r="B270" s="51">
        <v>3</v>
      </c>
      <c r="C270" s="78" t="s">
        <v>617</v>
      </c>
      <c r="D270" s="87" t="s">
        <v>49</v>
      </c>
      <c r="E270" s="79"/>
      <c r="F270" s="79"/>
      <c r="G270" s="79"/>
      <c r="H270" s="80"/>
      <c r="I270" s="79">
        <v>2</v>
      </c>
      <c r="J270" s="79" t="s">
        <v>32</v>
      </c>
      <c r="K270" s="79" t="s">
        <v>96</v>
      </c>
      <c r="L270" s="105">
        <v>174</v>
      </c>
      <c r="M270" s="82">
        <v>1963</v>
      </c>
      <c r="N270" s="83">
        <v>23178</v>
      </c>
      <c r="O270" s="80"/>
      <c r="P270" s="84"/>
      <c r="Q270" s="84"/>
      <c r="R270" s="85" t="s">
        <v>302</v>
      </c>
      <c r="S270" s="86"/>
      <c r="T270" s="45"/>
      <c r="U270" s="46" t="str">
        <f t="shared" si="4"/>
        <v>U</v>
      </c>
      <c r="V270" s="45"/>
      <c r="W270" s="45"/>
      <c r="X270" s="45"/>
      <c r="Y270" s="45"/>
      <c r="Z270" s="45"/>
      <c r="AA270" s="45"/>
      <c r="AB270" s="45"/>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32"/>
      <c r="FH270" s="132"/>
      <c r="FI270" s="132"/>
      <c r="FJ270" s="132"/>
      <c r="FK270" s="132"/>
      <c r="FL270" s="132"/>
      <c r="FM270" s="132"/>
      <c r="FN270" s="132"/>
      <c r="FO270" s="132"/>
      <c r="FP270" s="132"/>
      <c r="FQ270" s="132"/>
      <c r="FR270" s="132"/>
      <c r="FS270" s="132"/>
      <c r="FT270" s="132"/>
      <c r="FU270" s="132"/>
      <c r="FV270" s="132"/>
      <c r="FW270" s="132"/>
      <c r="FX270" s="132"/>
      <c r="FY270" s="132"/>
      <c r="FZ270" s="132"/>
      <c r="GA270" s="132"/>
      <c r="GB270" s="132"/>
      <c r="GC270" s="132"/>
      <c r="GD270" s="132"/>
      <c r="GE270" s="132"/>
      <c r="GF270" s="132"/>
      <c r="GG270" s="132"/>
      <c r="GH270" s="132"/>
      <c r="GI270" s="132"/>
      <c r="GJ270" s="132"/>
      <c r="GK270" s="132"/>
      <c r="GL270" s="132"/>
      <c r="GM270" s="132"/>
      <c r="GN270" s="132"/>
      <c r="GO270" s="132"/>
      <c r="GP270" s="132"/>
      <c r="GQ270" s="132"/>
      <c r="GR270" s="132"/>
      <c r="GS270" s="132"/>
      <c r="GT270" s="132"/>
      <c r="GU270" s="132"/>
      <c r="GV270" s="132"/>
      <c r="GW270" s="132"/>
      <c r="GX270" s="132"/>
      <c r="GY270" s="132"/>
      <c r="GZ270" s="132"/>
      <c r="HA270" s="132"/>
      <c r="HB270" s="132"/>
      <c r="HC270" s="132"/>
      <c r="HD270" s="132"/>
      <c r="HE270" s="132"/>
      <c r="HF270" s="132"/>
      <c r="HG270" s="132"/>
      <c r="HH270" s="132"/>
      <c r="HI270" s="132"/>
      <c r="HJ270" s="132"/>
      <c r="HK270" s="132"/>
      <c r="HL270" s="132"/>
      <c r="HM270" s="132"/>
      <c r="HN270" s="132"/>
      <c r="HO270" s="132"/>
      <c r="HP270" s="132"/>
      <c r="HQ270" s="132"/>
      <c r="HR270" s="132"/>
      <c r="HS270" s="132"/>
      <c r="HT270" s="132"/>
      <c r="HU270" s="132"/>
      <c r="HV270" s="132"/>
      <c r="HW270" s="132"/>
      <c r="HX270" s="132"/>
      <c r="HY270" s="132"/>
      <c r="HZ270" s="132"/>
      <c r="IA270" s="132"/>
      <c r="IB270" s="132"/>
      <c r="IC270" s="132"/>
      <c r="ID270" s="132"/>
      <c r="IE270" s="132"/>
      <c r="IF270" s="132"/>
      <c r="IG270" s="132"/>
      <c r="IH270" s="132"/>
      <c r="II270" s="132"/>
      <c r="IJ270" s="132"/>
      <c r="IK270" s="132"/>
      <c r="IL270" s="132"/>
      <c r="IM270" s="132"/>
      <c r="IN270" s="132"/>
      <c r="IO270" s="132"/>
      <c r="IP270" s="132"/>
      <c r="IQ270" s="132"/>
      <c r="IR270" s="132"/>
      <c r="IS270" s="132"/>
      <c r="IT270" s="132"/>
      <c r="IU270" s="132"/>
      <c r="IV270" s="132"/>
      <c r="IW270" s="132"/>
      <c r="IX270" s="132"/>
      <c r="IY270" s="132"/>
      <c r="IZ270" s="132"/>
      <c r="JA270" s="132"/>
      <c r="JB270" s="132"/>
      <c r="JC270" s="132"/>
      <c r="JD270" s="132"/>
      <c r="JE270" s="132"/>
      <c r="JF270" s="132"/>
      <c r="JG270" s="132"/>
      <c r="JH270" s="132"/>
      <c r="JI270" s="132"/>
      <c r="JJ270" s="132"/>
      <c r="JK270" s="132"/>
      <c r="JL270" s="132"/>
      <c r="JM270" s="132"/>
      <c r="JN270" s="132"/>
      <c r="JO270" s="132"/>
      <c r="JP270" s="132"/>
      <c r="JQ270" s="132"/>
      <c r="JR270" s="132"/>
      <c r="JS270" s="132"/>
      <c r="JT270" s="132"/>
      <c r="JU270" s="132"/>
      <c r="JV270" s="132"/>
      <c r="JW270" s="132"/>
      <c r="JX270" s="132"/>
      <c r="JY270" s="132"/>
      <c r="JZ270" s="132"/>
      <c r="KA270" s="132"/>
      <c r="KB270" s="132"/>
      <c r="KC270" s="132"/>
      <c r="KD270" s="132"/>
      <c r="KE270" s="132"/>
      <c r="KF270" s="132"/>
      <c r="KG270" s="132"/>
      <c r="KH270" s="132"/>
      <c r="KI270" s="132"/>
      <c r="KJ270" s="132"/>
      <c r="KK270" s="132"/>
      <c r="KL270" s="132"/>
      <c r="KM270" s="132"/>
      <c r="KN270" s="132"/>
      <c r="KO270" s="132"/>
      <c r="KP270" s="132"/>
      <c r="KQ270" s="132"/>
      <c r="KR270" s="132"/>
      <c r="KS270" s="132"/>
      <c r="KT270" s="132"/>
      <c r="KU270" s="132"/>
      <c r="KV270" s="132"/>
      <c r="KW270" s="132"/>
      <c r="KX270" s="132"/>
      <c r="KY270" s="132"/>
      <c r="KZ270" s="132"/>
      <c r="LA270" s="132"/>
      <c r="LB270" s="132"/>
      <c r="LC270" s="132"/>
      <c r="LD270" s="132"/>
      <c r="LE270" s="132"/>
      <c r="LF270" s="132"/>
      <c r="LG270" s="132"/>
      <c r="LH270" s="132"/>
      <c r="LI270" s="132"/>
      <c r="LJ270" s="132"/>
      <c r="LK270" s="132"/>
      <c r="LL270" s="132"/>
      <c r="LM270" s="132"/>
      <c r="LN270" s="132"/>
      <c r="LO270" s="132"/>
      <c r="LP270" s="132"/>
      <c r="LQ270" s="132"/>
      <c r="LR270" s="132"/>
      <c r="LS270" s="132"/>
      <c r="LT270" s="132"/>
      <c r="LU270" s="132"/>
      <c r="LV270" s="132"/>
      <c r="LW270" s="132"/>
      <c r="LX270" s="132"/>
      <c r="LY270" s="132"/>
      <c r="LZ270" s="132"/>
      <c r="MA270" s="132"/>
      <c r="MB270" s="132"/>
      <c r="MC270" s="132"/>
      <c r="MD270" s="132"/>
      <c r="ME270" s="132"/>
      <c r="MF270" s="132"/>
      <c r="MG270" s="132"/>
      <c r="MH270" s="132"/>
      <c r="MI270" s="132"/>
      <c r="MJ270" s="132"/>
      <c r="MK270" s="132"/>
      <c r="ML270" s="132"/>
      <c r="MM270" s="132"/>
      <c r="MN270" s="132"/>
      <c r="MO270" s="132"/>
      <c r="MP270" s="132"/>
      <c r="MQ270" s="132"/>
      <c r="MR270" s="132"/>
      <c r="MS270" s="132"/>
      <c r="MT270" s="132"/>
      <c r="MU270" s="132"/>
      <c r="MV270" s="132"/>
      <c r="MW270" s="132"/>
      <c r="MX270" s="132"/>
      <c r="MY270" s="132"/>
      <c r="MZ270" s="132"/>
      <c r="NA270" s="132"/>
      <c r="NB270" s="132"/>
      <c r="NC270" s="132"/>
      <c r="ND270" s="132"/>
      <c r="NE270" s="132"/>
      <c r="NF270" s="132"/>
      <c r="NG270" s="132"/>
      <c r="NH270" s="132"/>
      <c r="NI270" s="132"/>
      <c r="NJ270" s="132"/>
      <c r="NK270" s="132"/>
      <c r="NL270" s="132"/>
      <c r="NM270" s="132"/>
      <c r="NN270" s="132"/>
      <c r="NO270" s="132"/>
      <c r="NP270" s="132"/>
      <c r="NQ270" s="132"/>
      <c r="NR270" s="132"/>
      <c r="NS270" s="132"/>
      <c r="NT270" s="132"/>
      <c r="NU270" s="132"/>
      <c r="NV270" s="132"/>
      <c r="NW270" s="132"/>
      <c r="NX270" s="132"/>
      <c r="NY270" s="132"/>
      <c r="NZ270" s="132"/>
      <c r="OA270" s="132"/>
      <c r="OB270" s="132"/>
      <c r="OC270" s="132"/>
      <c r="OD270" s="132"/>
      <c r="OE270" s="132"/>
      <c r="OF270" s="132"/>
      <c r="OG270" s="132"/>
      <c r="OH270" s="132"/>
      <c r="OI270" s="132"/>
      <c r="OJ270" s="132"/>
      <c r="OK270" s="132"/>
      <c r="OL270" s="132"/>
      <c r="OM270" s="132"/>
      <c r="ON270" s="132"/>
      <c r="OO270" s="132"/>
      <c r="OP270" s="132"/>
      <c r="OQ270" s="132"/>
      <c r="OR270" s="132"/>
      <c r="OS270" s="132"/>
      <c r="OT270" s="132"/>
      <c r="OU270" s="132"/>
      <c r="OV270" s="132"/>
      <c r="OW270" s="132"/>
      <c r="OX270" s="132"/>
      <c r="OY270" s="132"/>
      <c r="OZ270" s="132"/>
      <c r="PA270" s="132"/>
      <c r="PB270" s="132"/>
      <c r="PC270" s="132"/>
      <c r="PD270" s="132"/>
      <c r="PE270" s="132"/>
      <c r="PF270" s="132"/>
      <c r="PG270" s="132"/>
      <c r="PH270" s="132"/>
      <c r="PI270" s="132"/>
      <c r="PJ270" s="132"/>
      <c r="PK270" s="132"/>
      <c r="PL270" s="132"/>
      <c r="PM270" s="132"/>
      <c r="PN270" s="132"/>
      <c r="PO270" s="132"/>
      <c r="PP270" s="132"/>
      <c r="PQ270" s="132"/>
      <c r="PR270" s="132"/>
      <c r="PS270" s="132"/>
      <c r="PT270" s="132"/>
      <c r="PU270" s="132"/>
      <c r="PV270" s="132"/>
      <c r="PW270" s="132"/>
      <c r="PX270" s="132"/>
      <c r="PY270" s="132"/>
      <c r="PZ270" s="132"/>
      <c r="QA270" s="132"/>
      <c r="QB270" s="132"/>
      <c r="QC270" s="132"/>
      <c r="QD270" s="132"/>
      <c r="QE270" s="132"/>
      <c r="QF270" s="132"/>
      <c r="QG270" s="132"/>
      <c r="QH270" s="132"/>
      <c r="QI270" s="132"/>
      <c r="QJ270" s="132"/>
      <c r="QK270" s="132"/>
      <c r="QL270" s="132"/>
      <c r="QM270" s="132"/>
      <c r="QN270" s="132"/>
      <c r="QO270" s="132"/>
      <c r="QP270" s="132"/>
      <c r="QQ270" s="132"/>
      <c r="QR270" s="132"/>
      <c r="QS270" s="132"/>
      <c r="QT270" s="132"/>
      <c r="QU270" s="132"/>
      <c r="QV270" s="132"/>
      <c r="QW270" s="132"/>
      <c r="QX270" s="132"/>
      <c r="QY270" s="132"/>
      <c r="QZ270" s="132"/>
      <c r="RA270" s="132"/>
      <c r="RB270" s="132"/>
      <c r="RC270" s="132"/>
      <c r="RD270" s="132"/>
      <c r="RE270" s="132"/>
      <c r="RF270" s="132"/>
      <c r="RG270" s="132"/>
      <c r="RH270" s="132"/>
      <c r="RI270" s="132"/>
      <c r="RJ270" s="132"/>
      <c r="RK270" s="132"/>
      <c r="RL270" s="132"/>
      <c r="RM270" s="132"/>
      <c r="RN270" s="132"/>
      <c r="RO270" s="132"/>
      <c r="RP270" s="132"/>
      <c r="RQ270" s="132"/>
      <c r="RR270" s="132"/>
      <c r="RS270" s="132"/>
      <c r="RT270" s="132"/>
      <c r="RU270" s="132"/>
      <c r="RV270" s="132"/>
      <c r="RW270" s="132"/>
      <c r="RX270" s="132"/>
      <c r="RY270" s="132"/>
      <c r="RZ270" s="132"/>
      <c r="SA270" s="132"/>
      <c r="SB270" s="132"/>
      <c r="SC270" s="132"/>
      <c r="SD270" s="132"/>
      <c r="SE270" s="132"/>
      <c r="SF270" s="132"/>
      <c r="SG270" s="132"/>
      <c r="SH270" s="132"/>
      <c r="SI270" s="132"/>
      <c r="SJ270" s="132"/>
      <c r="SK270" s="132"/>
      <c r="SL270" s="132"/>
      <c r="SM270" s="132"/>
      <c r="SN270" s="132"/>
      <c r="SO270" s="132"/>
      <c r="SP270" s="132"/>
      <c r="SQ270" s="132"/>
      <c r="SR270" s="132"/>
      <c r="SS270" s="132"/>
      <c r="ST270" s="132"/>
      <c r="SU270" s="132"/>
      <c r="SV270" s="132"/>
      <c r="SW270" s="132"/>
      <c r="SX270" s="132"/>
      <c r="SY270" s="132"/>
      <c r="SZ270" s="132"/>
      <c r="TA270" s="132"/>
      <c r="TB270" s="132"/>
      <c r="TC270" s="132"/>
      <c r="TD270" s="132"/>
      <c r="TE270" s="132"/>
      <c r="TF270" s="132"/>
      <c r="TG270" s="132"/>
      <c r="TH270" s="132"/>
      <c r="TI270" s="132"/>
      <c r="TJ270" s="132"/>
      <c r="TK270" s="132"/>
      <c r="TL270" s="132"/>
      <c r="TM270" s="132"/>
      <c r="TN270" s="132"/>
      <c r="TO270" s="132"/>
      <c r="TP270" s="132"/>
      <c r="TQ270" s="132"/>
      <c r="TR270" s="132"/>
      <c r="TS270" s="132"/>
      <c r="TT270" s="132"/>
      <c r="TU270" s="132"/>
      <c r="TV270" s="132"/>
      <c r="TW270" s="132"/>
      <c r="TX270" s="132"/>
      <c r="TY270" s="132"/>
      <c r="TZ270" s="132"/>
      <c r="UA270" s="132"/>
      <c r="UB270" s="132"/>
      <c r="UC270" s="132"/>
      <c r="UD270" s="132"/>
      <c r="UE270" s="132"/>
      <c r="UF270" s="132"/>
      <c r="UG270" s="132"/>
      <c r="UH270" s="132"/>
      <c r="UI270" s="132"/>
      <c r="UJ270" s="132"/>
      <c r="UK270" s="132"/>
      <c r="UL270" s="132"/>
      <c r="UM270" s="132"/>
      <c r="UN270" s="132"/>
      <c r="UO270" s="132"/>
      <c r="UP270" s="132"/>
      <c r="UQ270" s="132"/>
      <c r="UR270" s="132"/>
      <c r="US270" s="132"/>
      <c r="UT270" s="132"/>
      <c r="UU270" s="132"/>
      <c r="UV270" s="132"/>
      <c r="UW270" s="132"/>
      <c r="UX270" s="132"/>
      <c r="UY270" s="132"/>
      <c r="UZ270" s="132"/>
      <c r="VA270" s="132"/>
      <c r="VB270" s="132"/>
      <c r="VC270" s="132"/>
      <c r="VD270" s="132"/>
      <c r="VE270" s="132"/>
      <c r="VF270" s="132"/>
      <c r="VG270" s="132"/>
      <c r="VH270" s="132"/>
      <c r="VI270" s="132"/>
      <c r="VJ270" s="132"/>
      <c r="VK270" s="132"/>
      <c r="VL270" s="132"/>
      <c r="VM270" s="132"/>
      <c r="VN270" s="132"/>
      <c r="VO270" s="132"/>
      <c r="VP270" s="132"/>
      <c r="VQ270" s="132"/>
      <c r="VR270" s="132"/>
      <c r="VS270" s="132"/>
      <c r="VT270" s="132"/>
      <c r="VU270" s="132"/>
      <c r="VV270" s="132"/>
      <c r="VW270" s="132"/>
      <c r="VX270" s="132"/>
      <c r="VY270" s="132"/>
      <c r="VZ270" s="132"/>
      <c r="WA270" s="132"/>
      <c r="WB270" s="132"/>
      <c r="WC270" s="132"/>
      <c r="WD270" s="132"/>
      <c r="WE270" s="132"/>
      <c r="WF270" s="132"/>
      <c r="WG270" s="132"/>
      <c r="WH270" s="132"/>
      <c r="WI270" s="132"/>
      <c r="WJ270" s="132"/>
      <c r="WK270" s="132"/>
      <c r="WL270" s="132"/>
      <c r="WM270" s="132"/>
      <c r="WN270" s="132"/>
      <c r="WO270" s="132"/>
      <c r="WP270" s="132"/>
      <c r="WQ270" s="132"/>
      <c r="WR270" s="132"/>
      <c r="WS270" s="132"/>
      <c r="WT270" s="132"/>
      <c r="WU270" s="132"/>
      <c r="WV270" s="132"/>
      <c r="WW270" s="132"/>
      <c r="WX270" s="132"/>
      <c r="WY270" s="132"/>
      <c r="WZ270" s="132"/>
      <c r="XA270" s="132"/>
      <c r="XB270" s="132"/>
      <c r="XC270" s="132"/>
      <c r="XD270" s="132"/>
      <c r="XE270" s="132"/>
      <c r="XF270" s="132"/>
      <c r="XG270" s="132"/>
      <c r="XH270" s="132"/>
      <c r="XI270" s="132"/>
      <c r="XJ270" s="132"/>
      <c r="XK270" s="132"/>
      <c r="XL270" s="132"/>
      <c r="XM270" s="132"/>
      <c r="XN270" s="132"/>
      <c r="XO270" s="132"/>
      <c r="XP270" s="132"/>
      <c r="XQ270" s="132"/>
      <c r="XR270" s="132"/>
      <c r="XS270" s="132"/>
      <c r="XT270" s="132"/>
      <c r="XU270" s="132"/>
      <c r="XV270" s="132"/>
      <c r="XW270" s="132"/>
      <c r="XX270" s="132"/>
      <c r="XY270" s="132"/>
      <c r="XZ270" s="132"/>
      <c r="YA270" s="132"/>
      <c r="YB270" s="132"/>
      <c r="YC270" s="132"/>
      <c r="YD270" s="132"/>
      <c r="YE270" s="132"/>
      <c r="YF270" s="132"/>
      <c r="YG270" s="132"/>
      <c r="YH270" s="132"/>
      <c r="YI270" s="132"/>
      <c r="YJ270" s="132"/>
      <c r="YK270" s="132"/>
      <c r="YL270" s="132"/>
      <c r="YM270" s="132"/>
      <c r="YN270" s="132"/>
      <c r="YO270" s="132"/>
      <c r="YP270" s="132"/>
      <c r="YQ270" s="132"/>
      <c r="YR270" s="132"/>
      <c r="YS270" s="132"/>
      <c r="YT270" s="132"/>
      <c r="YU270" s="132"/>
      <c r="YV270" s="132"/>
      <c r="YW270" s="132"/>
      <c r="YX270" s="132"/>
      <c r="YY270" s="132"/>
      <c r="YZ270" s="132"/>
      <c r="ZA270" s="132"/>
      <c r="ZB270" s="132"/>
      <c r="ZC270" s="132"/>
      <c r="ZD270" s="132"/>
      <c r="ZE270" s="132"/>
      <c r="ZF270" s="132"/>
      <c r="ZG270" s="132"/>
      <c r="ZH270" s="132"/>
      <c r="ZI270" s="132"/>
      <c r="ZJ270" s="132"/>
      <c r="ZK270" s="132"/>
      <c r="ZL270" s="132"/>
      <c r="ZM270" s="132"/>
      <c r="ZN270" s="132"/>
      <c r="ZO270" s="132"/>
      <c r="ZP270" s="132"/>
      <c r="ZQ270" s="132"/>
      <c r="ZR270" s="132"/>
      <c r="ZS270" s="132"/>
      <c r="ZT270" s="132"/>
      <c r="ZU270" s="132"/>
      <c r="ZV270" s="132"/>
      <c r="ZW270" s="132"/>
      <c r="ZX270" s="132"/>
      <c r="ZY270" s="132"/>
      <c r="ZZ270" s="132"/>
      <c r="AAA270" s="132"/>
      <c r="AAB270" s="132"/>
      <c r="AAC270" s="132"/>
      <c r="AAD270" s="132"/>
      <c r="AAE270" s="132"/>
      <c r="AAF270" s="132"/>
      <c r="AAG270" s="132"/>
      <c r="AAH270" s="132"/>
      <c r="AAI270" s="132"/>
      <c r="AAJ270" s="132"/>
      <c r="AAK270" s="132"/>
      <c r="AAL270" s="132"/>
      <c r="AAM270" s="132"/>
      <c r="AAN270" s="132"/>
      <c r="AAO270" s="132"/>
      <c r="AAP270" s="132"/>
      <c r="AAQ270" s="132"/>
      <c r="AAR270" s="132"/>
      <c r="AAS270" s="132"/>
      <c r="AAT270" s="132"/>
      <c r="AAU270" s="132"/>
      <c r="AAV270" s="132"/>
      <c r="AAW270" s="132"/>
      <c r="AAX270" s="132"/>
      <c r="AAY270" s="132"/>
      <c r="AAZ270" s="132"/>
      <c r="ABA270" s="132"/>
      <c r="ABB270" s="132"/>
      <c r="ABC270" s="132"/>
      <c r="ABD270" s="132"/>
      <c r="ABE270" s="132"/>
      <c r="ABF270" s="132"/>
      <c r="ABG270" s="132"/>
      <c r="ABH270" s="132"/>
      <c r="ABI270" s="132"/>
      <c r="ABJ270" s="132"/>
      <c r="ABK270" s="132"/>
      <c r="ABL270" s="132"/>
      <c r="ABM270" s="132"/>
      <c r="ABN270" s="132"/>
      <c r="ABO270" s="132"/>
      <c r="ABP270" s="132"/>
      <c r="ABQ270" s="132"/>
      <c r="ABR270" s="132"/>
      <c r="ABS270" s="132"/>
      <c r="ABT270" s="132"/>
      <c r="ABU270" s="132"/>
      <c r="ABV270" s="132"/>
      <c r="ABW270" s="132"/>
      <c r="ABX270" s="132"/>
      <c r="ABY270" s="132"/>
      <c r="ABZ270" s="132"/>
      <c r="ACA270" s="132"/>
      <c r="ACB270" s="132"/>
      <c r="ACC270" s="132"/>
      <c r="ACD270" s="132"/>
      <c r="ACE270" s="132"/>
      <c r="ACF270" s="132"/>
      <c r="ACG270" s="132"/>
      <c r="ACH270" s="132"/>
      <c r="ACI270" s="132"/>
      <c r="ACJ270" s="132"/>
      <c r="ACK270" s="132"/>
      <c r="ACL270" s="132"/>
      <c r="ACM270" s="132"/>
      <c r="ACN270" s="132"/>
      <c r="ACO270" s="132"/>
      <c r="ACP270" s="132"/>
      <c r="ACQ270" s="132"/>
      <c r="ACR270" s="132"/>
      <c r="ACS270" s="132"/>
      <c r="ACT270" s="132"/>
      <c r="ACU270" s="132"/>
      <c r="ACV270" s="132"/>
      <c r="ACW270" s="132"/>
      <c r="ACX270" s="132"/>
      <c r="ACY270" s="132"/>
      <c r="ACZ270" s="132"/>
      <c r="ADA270" s="132"/>
      <c r="ADB270" s="132"/>
      <c r="ADC270" s="132"/>
      <c r="ADD270" s="132"/>
      <c r="ADE270" s="132"/>
      <c r="ADF270" s="132"/>
      <c r="ADG270" s="132"/>
      <c r="ADH270" s="132"/>
      <c r="ADI270" s="132"/>
      <c r="ADJ270" s="132"/>
      <c r="ADK270" s="132"/>
      <c r="ADL270" s="132"/>
      <c r="ADM270" s="132"/>
      <c r="ADN270" s="132"/>
      <c r="ADO270" s="132"/>
      <c r="ADP270" s="132"/>
      <c r="ADQ270" s="132"/>
      <c r="ADR270" s="132"/>
      <c r="ADS270" s="132"/>
      <c r="ADT270" s="132"/>
      <c r="ADU270" s="132"/>
      <c r="ADV270" s="132"/>
      <c r="ADW270" s="132"/>
      <c r="ADX270" s="132"/>
      <c r="ADY270" s="132"/>
      <c r="ADZ270" s="132"/>
      <c r="AEA270" s="132"/>
      <c r="AEB270" s="132"/>
      <c r="AEC270" s="132"/>
      <c r="AED270" s="132"/>
    </row>
    <row r="271" spans="1:810" s="10" customFormat="1" ht="15" customHeight="1" x14ac:dyDescent="0.3">
      <c r="A271" s="49"/>
      <c r="B271" s="51">
        <v>3</v>
      </c>
      <c r="C271" s="78" t="s">
        <v>618</v>
      </c>
      <c r="D271" s="87" t="s">
        <v>49</v>
      </c>
      <c r="E271" s="79"/>
      <c r="F271" s="79"/>
      <c r="G271" s="79"/>
      <c r="H271" s="80"/>
      <c r="I271" s="79">
        <v>1</v>
      </c>
      <c r="J271" s="79" t="s">
        <v>32</v>
      </c>
      <c r="K271" s="79" t="s">
        <v>49</v>
      </c>
      <c r="L271" s="105">
        <v>80</v>
      </c>
      <c r="M271" s="82">
        <v>1962</v>
      </c>
      <c r="N271" s="83">
        <v>22808</v>
      </c>
      <c r="O271" s="80">
        <v>100</v>
      </c>
      <c r="P271" s="84"/>
      <c r="Q271" s="84"/>
      <c r="R271" s="85" t="s">
        <v>302</v>
      </c>
      <c r="S271" s="86"/>
      <c r="T271" s="45"/>
      <c r="U271" s="46" t="str">
        <f t="shared" si="4"/>
        <v>U</v>
      </c>
      <c r="V271" s="45"/>
      <c r="W271" s="45"/>
      <c r="X271" s="45"/>
      <c r="Y271" s="45"/>
      <c r="Z271" s="45"/>
      <c r="AA271" s="45"/>
      <c r="AB271" s="45"/>
    </row>
    <row r="272" spans="1:810" s="10" customFormat="1" ht="15" customHeight="1" x14ac:dyDescent="0.3">
      <c r="A272" s="52"/>
      <c r="B272" s="51">
        <v>1</v>
      </c>
      <c r="C272" s="78" t="s">
        <v>619</v>
      </c>
      <c r="D272" s="87" t="s">
        <v>133</v>
      </c>
      <c r="E272" s="79" t="s">
        <v>58</v>
      </c>
      <c r="F272" s="79"/>
      <c r="G272" s="79"/>
      <c r="H272" s="80"/>
      <c r="I272" s="79">
        <v>1</v>
      </c>
      <c r="J272" s="79" t="s">
        <v>32</v>
      </c>
      <c r="K272" s="79" t="s">
        <v>49</v>
      </c>
      <c r="L272" s="105"/>
      <c r="M272" s="82">
        <v>1962</v>
      </c>
      <c r="N272" s="104">
        <v>1962</v>
      </c>
      <c r="O272" s="80">
        <v>3300000</v>
      </c>
      <c r="P272" s="84">
        <v>4.5</v>
      </c>
      <c r="Q272" s="84">
        <v>171</v>
      </c>
      <c r="R272" s="85" t="s">
        <v>332</v>
      </c>
      <c r="S272" s="86"/>
      <c r="T272" s="115"/>
      <c r="U272" s="46" t="str">
        <f t="shared" si="4"/>
        <v>Sn</v>
      </c>
      <c r="V272" s="115"/>
      <c r="W272" s="115"/>
      <c r="X272" s="115"/>
      <c r="Y272" s="115"/>
      <c r="Z272" s="115"/>
      <c r="AA272" s="115"/>
      <c r="AB272" s="115"/>
      <c r="AC272" s="116"/>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7"/>
      <c r="CY272" s="117"/>
      <c r="CZ272" s="117"/>
      <c r="DA272" s="117"/>
      <c r="DB272" s="117"/>
      <c r="DC272" s="117"/>
      <c r="DD272" s="117"/>
      <c r="DE272" s="117"/>
      <c r="DF272" s="117"/>
      <c r="DG272" s="117"/>
      <c r="DH272" s="117"/>
      <c r="DI272" s="117"/>
      <c r="DJ272" s="117"/>
      <c r="DK272" s="117"/>
      <c r="DL272" s="117"/>
      <c r="DM272" s="117"/>
      <c r="DN272" s="117"/>
      <c r="DO272" s="117"/>
      <c r="DP272" s="117"/>
      <c r="DQ272" s="117"/>
      <c r="DR272" s="117"/>
      <c r="DS272" s="117"/>
      <c r="DT272" s="117"/>
      <c r="DU272" s="117"/>
      <c r="DV272" s="117"/>
      <c r="DW272" s="117"/>
      <c r="DX272" s="117"/>
      <c r="DY272" s="117"/>
      <c r="DZ272" s="117"/>
      <c r="EA272" s="117"/>
      <c r="EB272" s="117"/>
      <c r="EC272" s="117"/>
      <c r="ED272" s="117"/>
      <c r="EE272" s="117"/>
      <c r="EF272" s="117"/>
      <c r="EG272" s="117"/>
      <c r="EH272" s="117"/>
      <c r="EI272" s="117"/>
      <c r="EJ272" s="117"/>
      <c r="EK272" s="117"/>
      <c r="EL272" s="117"/>
      <c r="EM272" s="117"/>
      <c r="EN272" s="117"/>
      <c r="EO272" s="117"/>
      <c r="EP272" s="117"/>
      <c r="EQ272" s="117"/>
      <c r="ER272" s="117"/>
      <c r="ES272" s="117"/>
      <c r="ET272" s="117"/>
      <c r="EU272" s="117"/>
      <c r="EV272" s="117"/>
      <c r="EW272" s="117"/>
      <c r="EX272" s="117"/>
      <c r="EY272" s="117"/>
      <c r="EZ272" s="117"/>
      <c r="FA272" s="117"/>
      <c r="FB272" s="117"/>
      <c r="FC272" s="117"/>
      <c r="FD272" s="117"/>
      <c r="FE272" s="117"/>
      <c r="FF272" s="117"/>
      <c r="FG272" s="117"/>
      <c r="FH272" s="117"/>
      <c r="FI272" s="117"/>
      <c r="FJ272" s="117"/>
      <c r="FK272" s="117"/>
      <c r="FL272" s="117"/>
      <c r="FM272" s="117"/>
      <c r="FN272" s="117"/>
      <c r="FO272" s="117"/>
      <c r="FP272" s="117"/>
      <c r="FQ272" s="117"/>
      <c r="FR272" s="117"/>
      <c r="FS272" s="117"/>
      <c r="FT272" s="117"/>
      <c r="FU272" s="117"/>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7"/>
      <c r="GQ272" s="117"/>
      <c r="GR272" s="117"/>
      <c r="GS272" s="117"/>
      <c r="GT272" s="117"/>
      <c r="GU272" s="117"/>
      <c r="GV272" s="117"/>
      <c r="GW272" s="117"/>
      <c r="GX272" s="117"/>
      <c r="GY272" s="117"/>
      <c r="GZ272" s="117"/>
      <c r="HA272" s="117"/>
      <c r="HB272" s="117"/>
      <c r="HC272" s="117"/>
      <c r="HD272" s="117"/>
      <c r="HE272" s="117"/>
      <c r="HF272" s="117"/>
      <c r="HG272" s="117"/>
      <c r="HH272" s="117"/>
      <c r="HI272" s="117"/>
      <c r="HJ272" s="117"/>
      <c r="HK272" s="117"/>
      <c r="HL272" s="117"/>
      <c r="HM272" s="117"/>
      <c r="HN272" s="117"/>
      <c r="HO272" s="117"/>
      <c r="HP272" s="117"/>
      <c r="HQ272" s="117"/>
      <c r="HR272" s="117"/>
      <c r="HS272" s="117"/>
      <c r="HT272" s="117"/>
      <c r="HU272" s="117"/>
      <c r="HV272" s="117"/>
      <c r="HW272" s="117"/>
      <c r="HX272" s="117"/>
      <c r="HY272" s="117"/>
      <c r="HZ272" s="117"/>
      <c r="IA272" s="117"/>
      <c r="IB272" s="117"/>
      <c r="IC272" s="117"/>
      <c r="ID272" s="117"/>
      <c r="IE272" s="117"/>
      <c r="IF272" s="117"/>
      <c r="IG272" s="117"/>
      <c r="IH272" s="117"/>
      <c r="II272" s="117"/>
      <c r="IJ272" s="117"/>
      <c r="IK272" s="117"/>
      <c r="IL272" s="117"/>
      <c r="IM272" s="117"/>
      <c r="IN272" s="117"/>
      <c r="IO272" s="117"/>
      <c r="IP272" s="117"/>
      <c r="IQ272" s="117"/>
      <c r="IR272" s="117"/>
      <c r="IS272" s="117"/>
      <c r="IT272" s="117"/>
      <c r="IU272" s="117"/>
      <c r="IV272" s="117"/>
      <c r="IW272" s="117"/>
      <c r="IX272" s="117"/>
      <c r="IY272" s="117"/>
      <c r="IZ272" s="117"/>
      <c r="JA272" s="117"/>
      <c r="JB272" s="117"/>
      <c r="JC272" s="117"/>
      <c r="JD272" s="117"/>
      <c r="JE272" s="117"/>
      <c r="JF272" s="117"/>
      <c r="JG272" s="117"/>
      <c r="JH272" s="117"/>
      <c r="JI272" s="117"/>
      <c r="JJ272" s="117"/>
      <c r="JK272" s="117"/>
      <c r="JL272" s="117"/>
      <c r="JM272" s="117"/>
      <c r="JN272" s="117"/>
      <c r="JO272" s="117"/>
      <c r="JP272" s="117"/>
      <c r="JQ272" s="117"/>
      <c r="JR272" s="117"/>
      <c r="JS272" s="117"/>
      <c r="JT272" s="117"/>
      <c r="JU272" s="117"/>
      <c r="JV272" s="117"/>
      <c r="JW272" s="117"/>
      <c r="JX272" s="117"/>
      <c r="JY272" s="117"/>
      <c r="JZ272" s="117"/>
      <c r="KA272" s="117"/>
      <c r="KB272" s="117"/>
      <c r="KC272" s="117"/>
      <c r="KD272" s="117"/>
      <c r="KE272" s="117"/>
      <c r="KF272" s="117"/>
      <c r="KG272" s="117"/>
      <c r="KH272" s="117"/>
      <c r="KI272" s="117"/>
      <c r="KJ272" s="117"/>
      <c r="KK272" s="117"/>
      <c r="KL272" s="117"/>
      <c r="KM272" s="117"/>
      <c r="KN272" s="117"/>
      <c r="KO272" s="117"/>
      <c r="KP272" s="117"/>
      <c r="KQ272" s="117"/>
      <c r="KR272" s="117"/>
      <c r="KS272" s="117"/>
      <c r="KT272" s="117"/>
      <c r="KU272" s="117"/>
      <c r="KV272" s="117"/>
      <c r="KW272" s="117"/>
      <c r="KX272" s="117"/>
      <c r="KY272" s="117"/>
      <c r="KZ272" s="117"/>
      <c r="LA272" s="117"/>
      <c r="LB272" s="117"/>
      <c r="LC272" s="117"/>
      <c r="LD272" s="117"/>
      <c r="LE272" s="117"/>
      <c r="LF272" s="117"/>
      <c r="LG272" s="117"/>
      <c r="LH272" s="117"/>
      <c r="LI272" s="117"/>
      <c r="LJ272" s="117"/>
      <c r="LK272" s="117"/>
      <c r="LL272" s="117"/>
      <c r="LM272" s="117"/>
      <c r="LN272" s="117"/>
      <c r="LO272" s="117"/>
      <c r="LP272" s="117"/>
      <c r="LQ272" s="117"/>
      <c r="LR272" s="117"/>
      <c r="LS272" s="117"/>
      <c r="LT272" s="117"/>
      <c r="LU272" s="117"/>
      <c r="LV272" s="117"/>
      <c r="LW272" s="117"/>
      <c r="LX272" s="117"/>
      <c r="LY272" s="117"/>
      <c r="LZ272" s="117"/>
      <c r="MA272" s="117"/>
      <c r="MB272" s="117"/>
      <c r="MC272" s="117"/>
      <c r="MD272" s="117"/>
      <c r="ME272" s="117"/>
      <c r="MF272" s="117"/>
      <c r="MG272" s="117"/>
      <c r="MH272" s="117"/>
      <c r="MI272" s="117"/>
      <c r="MJ272" s="117"/>
      <c r="MK272" s="117"/>
      <c r="ML272" s="117"/>
      <c r="MM272" s="117"/>
      <c r="MN272" s="117"/>
      <c r="MO272" s="117"/>
      <c r="MP272" s="117"/>
      <c r="MQ272" s="117"/>
      <c r="MR272" s="117"/>
      <c r="MS272" s="117"/>
      <c r="MT272" s="117"/>
      <c r="MU272" s="117"/>
      <c r="MV272" s="117"/>
      <c r="MW272" s="117"/>
      <c r="MX272" s="117"/>
      <c r="MY272" s="117"/>
      <c r="MZ272" s="117"/>
      <c r="NA272" s="117"/>
      <c r="NB272" s="117"/>
      <c r="NC272" s="117"/>
      <c r="ND272" s="117"/>
      <c r="NE272" s="117"/>
      <c r="NF272" s="117"/>
      <c r="NG272" s="117"/>
      <c r="NH272" s="117"/>
      <c r="NI272" s="117"/>
      <c r="NJ272" s="117"/>
      <c r="NK272" s="117"/>
      <c r="NL272" s="117"/>
      <c r="NM272" s="117"/>
      <c r="NN272" s="117"/>
      <c r="NO272" s="117"/>
      <c r="NP272" s="117"/>
      <c r="NQ272" s="117"/>
      <c r="NR272" s="117"/>
      <c r="NS272" s="117"/>
      <c r="NT272" s="117"/>
      <c r="NU272" s="117"/>
      <c r="NV272" s="117"/>
      <c r="NW272" s="117"/>
      <c r="NX272" s="117"/>
      <c r="NY272" s="117"/>
      <c r="NZ272" s="117"/>
      <c r="OA272" s="117"/>
      <c r="OB272" s="117"/>
      <c r="OC272" s="117"/>
      <c r="OD272" s="117"/>
      <c r="OE272" s="117"/>
      <c r="OF272" s="117"/>
      <c r="OG272" s="117"/>
      <c r="OH272" s="117"/>
      <c r="OI272" s="117"/>
      <c r="OJ272" s="117"/>
      <c r="OK272" s="117"/>
      <c r="OL272" s="117"/>
      <c r="OM272" s="117"/>
      <c r="ON272" s="117"/>
      <c r="OO272" s="117"/>
      <c r="OP272" s="117"/>
      <c r="OQ272" s="117"/>
      <c r="OR272" s="117"/>
      <c r="OS272" s="117"/>
      <c r="OT272" s="117"/>
      <c r="OU272" s="117"/>
      <c r="OV272" s="117"/>
      <c r="OW272" s="117"/>
      <c r="OX272" s="117"/>
      <c r="OY272" s="117"/>
      <c r="OZ272" s="117"/>
      <c r="PA272" s="117"/>
      <c r="PB272" s="117"/>
      <c r="PC272" s="117"/>
      <c r="PD272" s="117"/>
      <c r="PE272" s="117"/>
      <c r="PF272" s="117"/>
      <c r="PG272" s="117"/>
      <c r="PH272" s="117"/>
      <c r="PI272" s="117"/>
      <c r="PJ272" s="117"/>
      <c r="PK272" s="117"/>
      <c r="PL272" s="117"/>
      <c r="PM272" s="117"/>
      <c r="PN272" s="117"/>
      <c r="PO272" s="117"/>
      <c r="PP272" s="117"/>
      <c r="PQ272" s="117"/>
      <c r="PR272" s="117"/>
      <c r="PS272" s="117"/>
      <c r="PT272" s="117"/>
      <c r="PU272" s="117"/>
      <c r="PV272" s="117"/>
      <c r="PW272" s="117"/>
      <c r="PX272" s="117"/>
      <c r="PY272" s="117"/>
      <c r="PZ272" s="117"/>
      <c r="QA272" s="117"/>
      <c r="QB272" s="117"/>
      <c r="QC272" s="117"/>
      <c r="QD272" s="117"/>
      <c r="QE272" s="117"/>
      <c r="QF272" s="117"/>
      <c r="QG272" s="117"/>
      <c r="QH272" s="117"/>
      <c r="QI272" s="117"/>
      <c r="QJ272" s="117"/>
      <c r="QK272" s="117"/>
      <c r="QL272" s="117"/>
      <c r="QM272" s="117"/>
      <c r="QN272" s="117"/>
      <c r="QO272" s="117"/>
      <c r="QP272" s="117"/>
      <c r="QQ272" s="117"/>
      <c r="QR272" s="117"/>
      <c r="QS272" s="117"/>
      <c r="QT272" s="117"/>
      <c r="QU272" s="117"/>
      <c r="QV272" s="117"/>
      <c r="QW272" s="117"/>
      <c r="QX272" s="117"/>
      <c r="QY272" s="117"/>
      <c r="QZ272" s="117"/>
      <c r="RA272" s="117"/>
      <c r="RB272" s="117"/>
      <c r="RC272" s="117"/>
      <c r="RD272" s="117"/>
      <c r="RE272" s="117"/>
      <c r="RF272" s="117"/>
      <c r="RG272" s="117"/>
      <c r="RH272" s="117"/>
      <c r="RI272" s="117"/>
      <c r="RJ272" s="117"/>
      <c r="RK272" s="117"/>
      <c r="RL272" s="117"/>
      <c r="RM272" s="117"/>
      <c r="RN272" s="117"/>
      <c r="RO272" s="117"/>
      <c r="RP272" s="117"/>
      <c r="RQ272" s="117"/>
      <c r="RR272" s="117"/>
      <c r="RS272" s="117"/>
      <c r="RT272" s="117"/>
      <c r="RU272" s="117"/>
      <c r="RV272" s="117"/>
      <c r="RW272" s="117"/>
      <c r="RX272" s="117"/>
      <c r="RY272" s="117"/>
      <c r="RZ272" s="117"/>
      <c r="SA272" s="117"/>
      <c r="SB272" s="117"/>
      <c r="SC272" s="117"/>
      <c r="SD272" s="117"/>
      <c r="SE272" s="117"/>
      <c r="SF272" s="117"/>
      <c r="SG272" s="117"/>
      <c r="SH272" s="117"/>
      <c r="SI272" s="117"/>
      <c r="SJ272" s="117"/>
      <c r="SK272" s="117"/>
      <c r="SL272" s="117"/>
      <c r="SM272" s="117"/>
      <c r="SN272" s="117"/>
      <c r="SO272" s="117"/>
      <c r="SP272" s="117"/>
      <c r="SQ272" s="117"/>
      <c r="SR272" s="117"/>
      <c r="SS272" s="117"/>
      <c r="ST272" s="117"/>
      <c r="SU272" s="117"/>
      <c r="SV272" s="117"/>
      <c r="SW272" s="117"/>
      <c r="SX272" s="117"/>
      <c r="SY272" s="117"/>
      <c r="SZ272" s="117"/>
      <c r="TA272" s="117"/>
      <c r="TB272" s="117"/>
      <c r="TC272" s="117"/>
      <c r="TD272" s="117"/>
      <c r="TE272" s="117"/>
      <c r="TF272" s="117"/>
      <c r="TG272" s="117"/>
      <c r="TH272" s="117"/>
      <c r="TI272" s="117"/>
      <c r="TJ272" s="117"/>
      <c r="TK272" s="117"/>
      <c r="TL272" s="117"/>
      <c r="TM272" s="117"/>
      <c r="TN272" s="117"/>
      <c r="TO272" s="117"/>
      <c r="TP272" s="117"/>
      <c r="TQ272" s="117"/>
      <c r="TR272" s="117"/>
      <c r="TS272" s="117"/>
      <c r="TT272" s="117"/>
      <c r="TU272" s="117"/>
      <c r="TV272" s="117"/>
      <c r="TW272" s="117"/>
      <c r="TX272" s="117"/>
      <c r="TY272" s="117"/>
      <c r="TZ272" s="117"/>
      <c r="UA272" s="117"/>
      <c r="UB272" s="117"/>
      <c r="UC272" s="117"/>
      <c r="UD272" s="117"/>
      <c r="UE272" s="117"/>
      <c r="UF272" s="117"/>
      <c r="UG272" s="117"/>
      <c r="UH272" s="117"/>
      <c r="UI272" s="117"/>
      <c r="UJ272" s="117"/>
      <c r="UK272" s="117"/>
      <c r="UL272" s="117"/>
      <c r="UM272" s="117"/>
      <c r="UN272" s="117"/>
      <c r="UO272" s="117"/>
      <c r="UP272" s="117"/>
      <c r="UQ272" s="117"/>
      <c r="UR272" s="117"/>
      <c r="US272" s="117"/>
      <c r="UT272" s="117"/>
      <c r="UU272" s="117"/>
      <c r="UV272" s="117"/>
      <c r="UW272" s="117"/>
      <c r="UX272" s="117"/>
      <c r="UY272" s="117"/>
      <c r="UZ272" s="117"/>
      <c r="VA272" s="117"/>
      <c r="VB272" s="117"/>
      <c r="VC272" s="117"/>
      <c r="VD272" s="117"/>
      <c r="VE272" s="117"/>
      <c r="VF272" s="117"/>
      <c r="VG272" s="117"/>
      <c r="VH272" s="117"/>
      <c r="VI272" s="117"/>
      <c r="VJ272" s="117"/>
      <c r="VK272" s="117"/>
      <c r="VL272" s="117"/>
      <c r="VM272" s="117"/>
      <c r="VN272" s="117"/>
      <c r="VO272" s="117"/>
      <c r="VP272" s="117"/>
      <c r="VQ272" s="117"/>
      <c r="VR272" s="117"/>
      <c r="VS272" s="117"/>
      <c r="VT272" s="117"/>
      <c r="VU272" s="117"/>
      <c r="VV272" s="117"/>
      <c r="VW272" s="117"/>
      <c r="VX272" s="117"/>
      <c r="VY272" s="117"/>
      <c r="VZ272" s="117"/>
      <c r="WA272" s="117"/>
      <c r="WB272" s="117"/>
      <c r="WC272" s="117"/>
      <c r="WD272" s="117"/>
      <c r="WE272" s="117"/>
      <c r="WF272" s="117"/>
      <c r="WG272" s="117"/>
      <c r="WH272" s="117"/>
      <c r="WI272" s="117"/>
      <c r="WJ272" s="117"/>
      <c r="WK272" s="117"/>
      <c r="WL272" s="117"/>
      <c r="WM272" s="117"/>
      <c r="WN272" s="117"/>
      <c r="WO272" s="117"/>
      <c r="WP272" s="117"/>
      <c r="WQ272" s="117"/>
      <c r="WR272" s="117"/>
      <c r="WS272" s="117"/>
      <c r="WT272" s="117"/>
      <c r="WU272" s="117"/>
      <c r="WV272" s="117"/>
      <c r="WW272" s="117"/>
      <c r="WX272" s="117"/>
      <c r="WY272" s="117"/>
      <c r="WZ272" s="117"/>
      <c r="XA272" s="117"/>
      <c r="XB272" s="117"/>
      <c r="XC272" s="117"/>
      <c r="XD272" s="117"/>
      <c r="XE272" s="117"/>
      <c r="XF272" s="117"/>
      <c r="XG272" s="117"/>
      <c r="XH272" s="117"/>
      <c r="XI272" s="117"/>
      <c r="XJ272" s="117"/>
      <c r="XK272" s="117"/>
      <c r="XL272" s="117"/>
      <c r="XM272" s="117"/>
      <c r="XN272" s="117"/>
      <c r="XO272" s="117"/>
      <c r="XP272" s="117"/>
      <c r="XQ272" s="117"/>
      <c r="XR272" s="117"/>
      <c r="XS272" s="117"/>
      <c r="XT272" s="117"/>
      <c r="XU272" s="117"/>
      <c r="XV272" s="117"/>
      <c r="XW272" s="117"/>
      <c r="XX272" s="117"/>
      <c r="XY272" s="117"/>
      <c r="XZ272" s="117"/>
      <c r="YA272" s="117"/>
      <c r="YB272" s="117"/>
      <c r="YC272" s="117"/>
      <c r="YD272" s="117"/>
      <c r="YE272" s="117"/>
      <c r="YF272" s="117"/>
      <c r="YG272" s="117"/>
      <c r="YH272" s="117"/>
      <c r="YI272" s="117"/>
      <c r="YJ272" s="117"/>
      <c r="YK272" s="117"/>
      <c r="YL272" s="117"/>
      <c r="YM272" s="117"/>
      <c r="YN272" s="117"/>
      <c r="YO272" s="117"/>
      <c r="YP272" s="117"/>
      <c r="YQ272" s="117"/>
      <c r="YR272" s="117"/>
      <c r="YS272" s="117"/>
      <c r="YT272" s="117"/>
      <c r="YU272" s="117"/>
      <c r="YV272" s="117"/>
      <c r="YW272" s="117"/>
      <c r="YX272" s="117"/>
      <c r="YY272" s="117"/>
      <c r="YZ272" s="117"/>
      <c r="ZA272" s="117"/>
      <c r="ZB272" s="117"/>
      <c r="ZC272" s="117"/>
      <c r="ZD272" s="117"/>
      <c r="ZE272" s="117"/>
      <c r="ZF272" s="117"/>
      <c r="ZG272" s="117"/>
      <c r="ZH272" s="117"/>
      <c r="ZI272" s="117"/>
      <c r="ZJ272" s="117"/>
      <c r="ZK272" s="117"/>
      <c r="ZL272" s="117"/>
      <c r="ZM272" s="117"/>
      <c r="ZN272" s="117"/>
      <c r="ZO272" s="117"/>
      <c r="ZP272" s="117"/>
      <c r="ZQ272" s="117"/>
      <c r="ZR272" s="117"/>
      <c r="ZS272" s="117"/>
      <c r="ZT272" s="117"/>
      <c r="ZU272" s="117"/>
      <c r="ZV272" s="117"/>
      <c r="ZW272" s="117"/>
      <c r="ZX272" s="117"/>
      <c r="ZY272" s="117"/>
      <c r="ZZ272" s="117"/>
      <c r="AAA272" s="117"/>
      <c r="AAB272" s="117"/>
      <c r="AAC272" s="117"/>
      <c r="AAD272" s="117"/>
      <c r="AAE272" s="117"/>
      <c r="AAF272" s="117"/>
      <c r="AAG272" s="117"/>
      <c r="AAH272" s="117"/>
      <c r="AAI272" s="117"/>
      <c r="AAJ272" s="117"/>
      <c r="AAK272" s="117"/>
      <c r="AAL272" s="117"/>
      <c r="AAM272" s="117"/>
      <c r="AAN272" s="117"/>
      <c r="AAO272" s="117"/>
      <c r="AAP272" s="117"/>
      <c r="AAQ272" s="117"/>
      <c r="AAR272" s="117"/>
      <c r="AAS272" s="117"/>
      <c r="AAT272" s="117"/>
      <c r="AAU272" s="117"/>
      <c r="AAV272" s="117"/>
      <c r="AAW272" s="117"/>
      <c r="AAX272" s="117"/>
      <c r="AAY272" s="117"/>
      <c r="AAZ272" s="117"/>
      <c r="ABA272" s="117"/>
      <c r="ABB272" s="117"/>
      <c r="ABC272" s="117"/>
      <c r="ABD272" s="117"/>
      <c r="ABE272" s="117"/>
      <c r="ABF272" s="117"/>
      <c r="ABG272" s="117"/>
      <c r="ABH272" s="117"/>
      <c r="ABI272" s="117"/>
      <c r="ABJ272" s="117"/>
      <c r="ABK272" s="117"/>
      <c r="ABL272" s="117"/>
      <c r="ABM272" s="117"/>
      <c r="ABN272" s="117"/>
      <c r="ABO272" s="117"/>
      <c r="ABP272" s="117"/>
      <c r="ABQ272" s="117"/>
      <c r="ABR272" s="117"/>
      <c r="ABS272" s="117"/>
      <c r="ABT272" s="117"/>
      <c r="ABU272" s="117"/>
      <c r="ABV272" s="117"/>
      <c r="ABW272" s="117"/>
      <c r="ABX272" s="117"/>
      <c r="ABY272" s="117"/>
      <c r="ABZ272" s="117"/>
      <c r="ACA272" s="117"/>
      <c r="ACB272" s="117"/>
      <c r="ACC272" s="117"/>
      <c r="ACD272" s="117"/>
      <c r="ACE272" s="117"/>
      <c r="ACF272" s="117"/>
      <c r="ACG272" s="117"/>
      <c r="ACH272" s="117"/>
      <c r="ACI272" s="117"/>
      <c r="ACJ272" s="117"/>
      <c r="ACK272" s="117"/>
      <c r="ACL272" s="117"/>
      <c r="ACM272" s="117"/>
      <c r="ACN272" s="117"/>
      <c r="ACO272" s="117"/>
      <c r="ACP272" s="117"/>
      <c r="ACQ272" s="117"/>
      <c r="ACR272" s="117"/>
      <c r="ACS272" s="117"/>
      <c r="ACT272" s="117"/>
      <c r="ACU272" s="117"/>
      <c r="ACV272" s="117"/>
      <c r="ACW272" s="117"/>
      <c r="ACX272" s="117"/>
      <c r="ACY272" s="117"/>
      <c r="ACZ272" s="117"/>
      <c r="ADA272" s="117"/>
      <c r="ADB272" s="117"/>
      <c r="ADC272" s="117"/>
      <c r="ADD272" s="117"/>
      <c r="ADE272" s="117"/>
      <c r="ADF272" s="117"/>
      <c r="ADG272" s="117"/>
      <c r="ADH272" s="117"/>
      <c r="ADI272" s="117"/>
      <c r="ADJ272" s="117"/>
      <c r="ADK272" s="117"/>
      <c r="ADL272" s="117"/>
      <c r="ADM272" s="117"/>
      <c r="ADN272" s="117"/>
      <c r="ADO272" s="117"/>
      <c r="ADP272" s="117"/>
      <c r="ADQ272" s="117"/>
      <c r="ADR272" s="117"/>
      <c r="ADS272" s="117"/>
      <c r="ADT272" s="117"/>
      <c r="ADU272" s="117"/>
      <c r="ADV272" s="117"/>
      <c r="ADW272" s="117"/>
      <c r="ADX272" s="117"/>
      <c r="ADY272" s="117"/>
      <c r="ADZ272" s="117"/>
      <c r="AEA272" s="117"/>
      <c r="AEB272" s="117"/>
      <c r="AEC272" s="117"/>
      <c r="AED272" s="117"/>
    </row>
    <row r="273" spans="1:810" s="88" customFormat="1" ht="50.4" customHeight="1" x14ac:dyDescent="0.3">
      <c r="A273" s="52"/>
      <c r="B273" s="51">
        <v>1</v>
      </c>
      <c r="C273" s="78" t="s">
        <v>620</v>
      </c>
      <c r="D273" s="87" t="s">
        <v>457</v>
      </c>
      <c r="E273" s="79"/>
      <c r="F273" s="79"/>
      <c r="G273" s="79"/>
      <c r="H273" s="80"/>
      <c r="I273" s="79">
        <v>1</v>
      </c>
      <c r="J273" s="79" t="s">
        <v>32</v>
      </c>
      <c r="K273" s="79" t="s">
        <v>49</v>
      </c>
      <c r="L273" s="105">
        <v>3</v>
      </c>
      <c r="M273" s="82">
        <v>1962</v>
      </c>
      <c r="N273" s="104">
        <v>1962</v>
      </c>
      <c r="O273" s="80">
        <v>11356230</v>
      </c>
      <c r="P273" s="84"/>
      <c r="Q273" s="84"/>
      <c r="R273" s="85" t="s">
        <v>621</v>
      </c>
      <c r="S273" s="86" t="s">
        <v>622</v>
      </c>
      <c r="T273" s="45" t="s">
        <v>166</v>
      </c>
      <c r="U273" s="46" t="str">
        <f t="shared" si="4"/>
        <v>Gypsum</v>
      </c>
      <c r="V273" s="45"/>
      <c r="W273" s="45"/>
      <c r="X273" s="45"/>
      <c r="Y273" s="45"/>
      <c r="Z273" s="45"/>
      <c r="AA273" s="45"/>
      <c r="AB273" s="45"/>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c r="IY273" s="10"/>
      <c r="IZ273" s="10"/>
      <c r="JA273" s="10"/>
      <c r="JB273" s="10"/>
      <c r="JC273" s="10"/>
      <c r="JD273" s="10"/>
      <c r="JE273" s="10"/>
      <c r="JF273" s="10"/>
      <c r="JG273" s="10"/>
      <c r="JH273" s="10"/>
      <c r="JI273" s="10"/>
      <c r="JJ273" s="10"/>
      <c r="JK273" s="10"/>
      <c r="JL273" s="10"/>
      <c r="JM273" s="10"/>
      <c r="JN273" s="10"/>
      <c r="JO273" s="10"/>
      <c r="JP273" s="10"/>
      <c r="JQ273" s="10"/>
      <c r="JR273" s="10"/>
      <c r="JS273" s="10"/>
      <c r="JT273" s="10"/>
      <c r="JU273" s="10"/>
      <c r="JV273" s="10"/>
      <c r="JW273" s="10"/>
      <c r="JX273" s="10"/>
      <c r="JY273" s="10"/>
      <c r="JZ273" s="10"/>
      <c r="KA273" s="10"/>
      <c r="KB273" s="10"/>
      <c r="KC273" s="10"/>
      <c r="KD273" s="10"/>
      <c r="KE273" s="10"/>
      <c r="KF273" s="10"/>
      <c r="KG273" s="10"/>
      <c r="KH273" s="10"/>
      <c r="KI273" s="10"/>
      <c r="KJ273" s="10"/>
      <c r="KK273" s="10"/>
      <c r="KL273" s="10"/>
      <c r="KM273" s="10"/>
      <c r="KN273" s="10"/>
      <c r="KO273" s="10"/>
      <c r="KP273" s="10"/>
      <c r="KQ273" s="10"/>
      <c r="KR273" s="10"/>
      <c r="KS273" s="10"/>
      <c r="KT273" s="10"/>
      <c r="KU273" s="10"/>
      <c r="KV273" s="10"/>
      <c r="KW273" s="10"/>
      <c r="KX273" s="10"/>
      <c r="KY273" s="10"/>
      <c r="KZ273" s="10"/>
      <c r="LA273" s="10"/>
      <c r="LB273" s="10"/>
      <c r="LC273" s="10"/>
      <c r="LD273" s="10"/>
      <c r="LE273" s="10"/>
      <c r="LF273" s="10"/>
      <c r="LG273" s="10"/>
      <c r="LH273" s="10"/>
      <c r="LI273" s="10"/>
      <c r="LJ273" s="10"/>
      <c r="LK273" s="10"/>
      <c r="LL273" s="10"/>
      <c r="LM273" s="10"/>
      <c r="LN273" s="10"/>
      <c r="LO273" s="10"/>
      <c r="LP273" s="10"/>
      <c r="LQ273" s="10"/>
      <c r="LR273" s="10"/>
      <c r="LS273" s="10"/>
      <c r="LT273" s="10"/>
      <c r="LU273" s="10"/>
      <c r="LV273" s="10"/>
      <c r="LW273" s="10"/>
      <c r="LX273" s="10"/>
      <c r="LY273" s="10"/>
      <c r="LZ273" s="10"/>
      <c r="MA273" s="10"/>
      <c r="MB273" s="10"/>
      <c r="MC273" s="10"/>
      <c r="MD273" s="10"/>
      <c r="ME273" s="10"/>
      <c r="MF273" s="10"/>
      <c r="MG273" s="10"/>
      <c r="MH273" s="10"/>
      <c r="MI273" s="10"/>
      <c r="MJ273" s="10"/>
      <c r="MK273" s="10"/>
      <c r="ML273" s="10"/>
      <c r="MM273" s="10"/>
      <c r="MN273" s="10"/>
      <c r="MO273" s="10"/>
      <c r="MP273" s="10"/>
      <c r="MQ273" s="10"/>
      <c r="MR273" s="10"/>
      <c r="MS273" s="10"/>
      <c r="MT273" s="10"/>
      <c r="MU273" s="10"/>
      <c r="MV273" s="10"/>
      <c r="MW273" s="10"/>
      <c r="MX273" s="10"/>
      <c r="MY273" s="10"/>
      <c r="MZ273" s="10"/>
      <c r="NA273" s="10"/>
      <c r="NB273" s="10"/>
      <c r="NC273" s="10"/>
      <c r="ND273" s="10"/>
      <c r="NE273" s="10"/>
      <c r="NF273" s="10"/>
      <c r="NG273" s="10"/>
      <c r="NH273" s="10"/>
      <c r="NI273" s="10"/>
      <c r="NJ273" s="10"/>
      <c r="NK273" s="10"/>
      <c r="NL273" s="10"/>
      <c r="NM273" s="10"/>
      <c r="NN273" s="10"/>
      <c r="NO273" s="10"/>
      <c r="NP273" s="10"/>
      <c r="NQ273" s="10"/>
      <c r="NR273" s="10"/>
      <c r="NS273" s="10"/>
      <c r="NT273" s="10"/>
      <c r="NU273" s="10"/>
      <c r="NV273" s="10"/>
      <c r="NW273" s="10"/>
      <c r="NX273" s="10"/>
      <c r="NY273" s="10"/>
      <c r="NZ273" s="10"/>
      <c r="OA273" s="10"/>
      <c r="OB273" s="10"/>
      <c r="OC273" s="10"/>
      <c r="OD273" s="10"/>
      <c r="OE273" s="10"/>
      <c r="OF273" s="10"/>
      <c r="OG273" s="10"/>
      <c r="OH273" s="10"/>
      <c r="OI273" s="10"/>
      <c r="OJ273" s="10"/>
      <c r="OK273" s="10"/>
      <c r="OL273" s="10"/>
      <c r="OM273" s="10"/>
      <c r="ON273" s="10"/>
      <c r="OO273" s="10"/>
      <c r="OP273" s="10"/>
      <c r="OQ273" s="10"/>
      <c r="OR273" s="10"/>
      <c r="OS273" s="10"/>
      <c r="OT273" s="10"/>
      <c r="OU273" s="10"/>
      <c r="OV273" s="10"/>
      <c r="OW273" s="10"/>
      <c r="OX273" s="10"/>
      <c r="OY273" s="10"/>
      <c r="OZ273" s="10"/>
      <c r="PA273" s="10"/>
      <c r="PB273" s="10"/>
      <c r="PC273" s="10"/>
      <c r="PD273" s="10"/>
      <c r="PE273" s="10"/>
      <c r="PF273" s="10"/>
      <c r="PG273" s="10"/>
      <c r="PH273" s="10"/>
      <c r="PI273" s="10"/>
      <c r="PJ273" s="10"/>
      <c r="PK273" s="10"/>
      <c r="PL273" s="10"/>
      <c r="PM273" s="10"/>
      <c r="PN273" s="10"/>
      <c r="PO273" s="10"/>
      <c r="PP273" s="10"/>
      <c r="PQ273" s="10"/>
      <c r="PR273" s="10"/>
      <c r="PS273" s="10"/>
      <c r="PT273" s="10"/>
      <c r="PU273" s="10"/>
      <c r="PV273" s="10"/>
      <c r="PW273" s="10"/>
      <c r="PX273" s="10"/>
      <c r="PY273" s="10"/>
      <c r="PZ273" s="10"/>
      <c r="QA273" s="10"/>
      <c r="QB273" s="10"/>
      <c r="QC273" s="10"/>
      <c r="QD273" s="10"/>
      <c r="QE273" s="10"/>
      <c r="QF273" s="10"/>
      <c r="QG273" s="10"/>
      <c r="QH273" s="10"/>
      <c r="QI273" s="10"/>
      <c r="QJ273" s="10"/>
      <c r="QK273" s="10"/>
      <c r="QL273" s="10"/>
      <c r="QM273" s="10"/>
      <c r="QN273" s="10"/>
      <c r="QO273" s="10"/>
      <c r="QP273" s="10"/>
      <c r="QQ273" s="10"/>
      <c r="QR273" s="10"/>
      <c r="QS273" s="10"/>
      <c r="QT273" s="10"/>
      <c r="QU273" s="10"/>
      <c r="QV273" s="10"/>
      <c r="QW273" s="10"/>
      <c r="QX273" s="10"/>
      <c r="QY273" s="10"/>
      <c r="QZ273" s="10"/>
      <c r="RA273" s="10"/>
      <c r="RB273" s="10"/>
      <c r="RC273" s="10"/>
      <c r="RD273" s="10"/>
      <c r="RE273" s="10"/>
      <c r="RF273" s="10"/>
      <c r="RG273" s="10"/>
      <c r="RH273" s="10"/>
      <c r="RI273" s="10"/>
      <c r="RJ273" s="10"/>
      <c r="RK273" s="10"/>
      <c r="RL273" s="10"/>
      <c r="RM273" s="10"/>
      <c r="RN273" s="10"/>
      <c r="RO273" s="10"/>
      <c r="RP273" s="10"/>
      <c r="RQ273" s="10"/>
      <c r="RR273" s="10"/>
      <c r="RS273" s="10"/>
      <c r="RT273" s="10"/>
      <c r="RU273" s="10"/>
      <c r="RV273" s="10"/>
      <c r="RW273" s="10"/>
      <c r="RX273" s="10"/>
      <c r="RY273" s="10"/>
      <c r="RZ273" s="10"/>
      <c r="SA273" s="10"/>
      <c r="SB273" s="10"/>
      <c r="SC273" s="10"/>
      <c r="SD273" s="10"/>
      <c r="SE273" s="10"/>
      <c r="SF273" s="10"/>
      <c r="SG273" s="10"/>
      <c r="SH273" s="10"/>
      <c r="SI273" s="10"/>
      <c r="SJ273" s="10"/>
      <c r="SK273" s="10"/>
      <c r="SL273" s="10"/>
      <c r="SM273" s="10"/>
      <c r="SN273" s="10"/>
      <c r="SO273" s="10"/>
      <c r="SP273" s="10"/>
      <c r="SQ273" s="10"/>
      <c r="SR273" s="10"/>
      <c r="SS273" s="10"/>
      <c r="ST273" s="10"/>
      <c r="SU273" s="10"/>
      <c r="SV273" s="10"/>
      <c r="SW273" s="10"/>
      <c r="SX273" s="10"/>
      <c r="SY273" s="10"/>
      <c r="SZ273" s="10"/>
      <c r="TA273" s="10"/>
      <c r="TB273" s="10"/>
      <c r="TC273" s="10"/>
      <c r="TD273" s="10"/>
      <c r="TE273" s="10"/>
      <c r="TF273" s="10"/>
      <c r="TG273" s="10"/>
      <c r="TH273" s="10"/>
      <c r="TI273" s="10"/>
      <c r="TJ273" s="10"/>
      <c r="TK273" s="10"/>
      <c r="TL273" s="10"/>
      <c r="TM273" s="10"/>
      <c r="TN273" s="10"/>
      <c r="TO273" s="10"/>
      <c r="TP273" s="10"/>
      <c r="TQ273" s="10"/>
      <c r="TR273" s="10"/>
      <c r="TS273" s="10"/>
      <c r="TT273" s="10"/>
      <c r="TU273" s="10"/>
      <c r="TV273" s="10"/>
      <c r="TW273" s="10"/>
      <c r="TX273" s="10"/>
      <c r="TY273" s="10"/>
      <c r="TZ273" s="10"/>
      <c r="UA273" s="10"/>
      <c r="UB273" s="10"/>
      <c r="UC273" s="10"/>
      <c r="UD273" s="10"/>
      <c r="UE273" s="10"/>
      <c r="UF273" s="10"/>
      <c r="UG273" s="10"/>
      <c r="UH273" s="10"/>
      <c r="UI273" s="10"/>
      <c r="UJ273" s="10"/>
      <c r="UK273" s="10"/>
      <c r="UL273" s="10"/>
      <c r="UM273" s="10"/>
      <c r="UN273" s="10"/>
      <c r="UO273" s="10"/>
      <c r="UP273" s="10"/>
      <c r="UQ273" s="10"/>
      <c r="UR273" s="10"/>
      <c r="US273" s="10"/>
      <c r="UT273" s="10"/>
      <c r="UU273" s="10"/>
      <c r="UV273" s="10"/>
      <c r="UW273" s="10"/>
      <c r="UX273" s="10"/>
      <c r="UY273" s="10"/>
      <c r="UZ273" s="10"/>
      <c r="VA273" s="10"/>
      <c r="VB273" s="10"/>
      <c r="VC273" s="10"/>
      <c r="VD273" s="10"/>
      <c r="VE273" s="10"/>
      <c r="VF273" s="10"/>
      <c r="VG273" s="10"/>
      <c r="VH273" s="10"/>
      <c r="VI273" s="10"/>
      <c r="VJ273" s="10"/>
      <c r="VK273" s="10"/>
      <c r="VL273" s="10"/>
      <c r="VM273" s="10"/>
      <c r="VN273" s="10"/>
      <c r="VO273" s="10"/>
      <c r="VP273" s="10"/>
      <c r="VQ273" s="10"/>
      <c r="VR273" s="10"/>
      <c r="VS273" s="10"/>
      <c r="VT273" s="10"/>
      <c r="VU273" s="10"/>
      <c r="VV273" s="10"/>
      <c r="VW273" s="10"/>
      <c r="VX273" s="10"/>
      <c r="VY273" s="10"/>
      <c r="VZ273" s="10"/>
      <c r="WA273" s="10"/>
      <c r="WB273" s="10"/>
      <c r="WC273" s="10"/>
      <c r="WD273" s="10"/>
      <c r="WE273" s="10"/>
      <c r="WF273" s="10"/>
      <c r="WG273" s="10"/>
      <c r="WH273" s="10"/>
      <c r="WI273" s="10"/>
      <c r="WJ273" s="10"/>
      <c r="WK273" s="10"/>
      <c r="WL273" s="10"/>
      <c r="WM273" s="10"/>
      <c r="WN273" s="10"/>
      <c r="WO273" s="10"/>
      <c r="WP273" s="10"/>
      <c r="WQ273" s="10"/>
      <c r="WR273" s="10"/>
      <c r="WS273" s="10"/>
      <c r="WT273" s="10"/>
      <c r="WU273" s="10"/>
      <c r="WV273" s="10"/>
      <c r="WW273" s="10"/>
      <c r="WX273" s="10"/>
      <c r="WY273" s="10"/>
      <c r="WZ273" s="10"/>
      <c r="XA273" s="10"/>
      <c r="XB273" s="10"/>
      <c r="XC273" s="10"/>
      <c r="XD273" s="10"/>
      <c r="XE273" s="10"/>
      <c r="XF273" s="10"/>
      <c r="XG273" s="10"/>
      <c r="XH273" s="10"/>
      <c r="XI273" s="10"/>
      <c r="XJ273" s="10"/>
      <c r="XK273" s="10"/>
      <c r="XL273" s="10"/>
      <c r="XM273" s="10"/>
      <c r="XN273" s="10"/>
      <c r="XO273" s="10"/>
      <c r="XP273" s="10"/>
      <c r="XQ273" s="10"/>
      <c r="XR273" s="10"/>
      <c r="XS273" s="10"/>
      <c r="XT273" s="10"/>
      <c r="XU273" s="10"/>
      <c r="XV273" s="10"/>
      <c r="XW273" s="10"/>
      <c r="XX273" s="10"/>
      <c r="XY273" s="10"/>
      <c r="XZ273" s="10"/>
      <c r="YA273" s="10"/>
      <c r="YB273" s="10"/>
      <c r="YC273" s="10"/>
      <c r="YD273" s="10"/>
      <c r="YE273" s="10"/>
      <c r="YF273" s="10"/>
      <c r="YG273" s="10"/>
      <c r="YH273" s="10"/>
      <c r="YI273" s="10"/>
      <c r="YJ273" s="10"/>
      <c r="YK273" s="10"/>
      <c r="YL273" s="10"/>
      <c r="YM273" s="10"/>
      <c r="YN273" s="10"/>
      <c r="YO273" s="10"/>
      <c r="YP273" s="10"/>
      <c r="YQ273" s="10"/>
      <c r="YR273" s="10"/>
      <c r="YS273" s="10"/>
      <c r="YT273" s="10"/>
      <c r="YU273" s="10"/>
      <c r="YV273" s="10"/>
      <c r="YW273" s="10"/>
      <c r="YX273" s="10"/>
      <c r="YY273" s="10"/>
      <c r="YZ273" s="10"/>
      <c r="ZA273" s="10"/>
      <c r="ZB273" s="10"/>
      <c r="ZC273" s="10"/>
      <c r="ZD273" s="10"/>
      <c r="ZE273" s="10"/>
      <c r="ZF273" s="10"/>
      <c r="ZG273" s="10"/>
      <c r="ZH273" s="10"/>
      <c r="ZI273" s="10"/>
      <c r="ZJ273" s="10"/>
      <c r="ZK273" s="10"/>
      <c r="ZL273" s="10"/>
      <c r="ZM273" s="10"/>
      <c r="ZN273" s="10"/>
      <c r="ZO273" s="10"/>
      <c r="ZP273" s="10"/>
      <c r="ZQ273" s="10"/>
      <c r="ZR273" s="10"/>
      <c r="ZS273" s="10"/>
      <c r="ZT273" s="10"/>
      <c r="ZU273" s="10"/>
      <c r="ZV273" s="10"/>
      <c r="ZW273" s="10"/>
      <c r="ZX273" s="10"/>
      <c r="ZY273" s="10"/>
      <c r="ZZ273" s="10"/>
      <c r="AAA273" s="10"/>
      <c r="AAB273" s="10"/>
      <c r="AAC273" s="10"/>
      <c r="AAD273" s="10"/>
      <c r="AAE273" s="10"/>
      <c r="AAF273" s="10"/>
      <c r="AAG273" s="10"/>
      <c r="AAH273" s="10"/>
      <c r="AAI273" s="10"/>
      <c r="AAJ273" s="10"/>
      <c r="AAK273" s="10"/>
      <c r="AAL273" s="10"/>
      <c r="AAM273" s="10"/>
      <c r="AAN273" s="10"/>
      <c r="AAO273" s="10"/>
      <c r="AAP273" s="10"/>
      <c r="AAQ273" s="10"/>
      <c r="AAR273" s="10"/>
      <c r="AAS273" s="10"/>
      <c r="AAT273" s="10"/>
      <c r="AAU273" s="10"/>
      <c r="AAV273" s="10"/>
      <c r="AAW273" s="10"/>
      <c r="AAX273" s="10"/>
      <c r="AAY273" s="10"/>
      <c r="AAZ273" s="10"/>
      <c r="ABA273" s="10"/>
      <c r="ABB273" s="10"/>
      <c r="ABC273" s="10"/>
      <c r="ABD273" s="10"/>
      <c r="ABE273" s="10"/>
      <c r="ABF273" s="10"/>
      <c r="ABG273" s="10"/>
      <c r="ABH273" s="10"/>
      <c r="ABI273" s="10"/>
      <c r="ABJ273" s="10"/>
      <c r="ABK273" s="10"/>
      <c r="ABL273" s="10"/>
      <c r="ABM273" s="10"/>
      <c r="ABN273" s="10"/>
      <c r="ABO273" s="10"/>
      <c r="ABP273" s="10"/>
      <c r="ABQ273" s="10"/>
      <c r="ABR273" s="10"/>
      <c r="ABS273" s="10"/>
      <c r="ABT273" s="10"/>
      <c r="ABU273" s="10"/>
      <c r="ABV273" s="10"/>
      <c r="ABW273" s="10"/>
      <c r="ABX273" s="10"/>
      <c r="ABY273" s="10"/>
      <c r="ABZ273" s="10"/>
      <c r="ACA273" s="10"/>
      <c r="ACB273" s="10"/>
      <c r="ACC273" s="10"/>
      <c r="ACD273" s="10"/>
      <c r="ACE273" s="10"/>
      <c r="ACF273" s="10"/>
      <c r="ACG273" s="10"/>
      <c r="ACH273" s="10"/>
      <c r="ACI273" s="10"/>
      <c r="ACJ273" s="10"/>
      <c r="ACK273" s="10"/>
      <c r="ACL273" s="10"/>
      <c r="ACM273" s="10"/>
      <c r="ACN273" s="10"/>
      <c r="ACO273" s="10"/>
      <c r="ACP273" s="10"/>
      <c r="ACQ273" s="10"/>
      <c r="ACR273" s="10"/>
      <c r="ACS273" s="10"/>
      <c r="ACT273" s="10"/>
      <c r="ACU273" s="10"/>
      <c r="ACV273" s="10"/>
      <c r="ACW273" s="10"/>
      <c r="ACX273" s="10"/>
      <c r="ACY273" s="10"/>
      <c r="ACZ273" s="10"/>
      <c r="ADA273" s="10"/>
      <c r="ADB273" s="10"/>
      <c r="ADC273" s="10"/>
      <c r="ADD273" s="10"/>
      <c r="ADE273" s="10"/>
      <c r="ADF273" s="10"/>
      <c r="ADG273" s="10"/>
      <c r="ADH273" s="10"/>
      <c r="ADI273" s="10"/>
      <c r="ADJ273" s="10"/>
      <c r="ADK273" s="10"/>
      <c r="ADL273" s="10"/>
      <c r="ADM273" s="10"/>
      <c r="ADN273" s="10"/>
      <c r="ADO273" s="10"/>
      <c r="ADP273" s="10"/>
      <c r="ADQ273" s="10"/>
      <c r="ADR273" s="10"/>
      <c r="ADS273" s="10"/>
      <c r="ADT273" s="10"/>
      <c r="ADU273" s="10"/>
      <c r="ADV273" s="10"/>
      <c r="ADW273" s="10"/>
      <c r="ADX273" s="10"/>
      <c r="ADY273" s="10"/>
      <c r="ADZ273" s="10"/>
      <c r="AEA273" s="10"/>
      <c r="AEB273" s="10"/>
      <c r="AEC273" s="10"/>
      <c r="AED273" s="10"/>
    </row>
    <row r="274" spans="1:810" s="88" customFormat="1" ht="15" customHeight="1" x14ac:dyDescent="0.3">
      <c r="A274" s="49"/>
      <c r="B274" s="51">
        <v>3</v>
      </c>
      <c r="C274" s="78" t="s">
        <v>623</v>
      </c>
      <c r="D274" s="87" t="s">
        <v>177</v>
      </c>
      <c r="E274" s="79"/>
      <c r="F274" s="79"/>
      <c r="G274" s="79"/>
      <c r="H274" s="80"/>
      <c r="I274" s="79">
        <v>1</v>
      </c>
      <c r="J274" s="79" t="s">
        <v>32</v>
      </c>
      <c r="K274" s="79" t="s">
        <v>147</v>
      </c>
      <c r="L274" s="105">
        <v>135</v>
      </c>
      <c r="M274" s="82">
        <v>1962</v>
      </c>
      <c r="N274" s="104">
        <v>1962</v>
      </c>
      <c r="O274" s="80"/>
      <c r="P274" s="84"/>
      <c r="Q274" s="84"/>
      <c r="R274" s="85" t="s">
        <v>302</v>
      </c>
      <c r="S274" s="86"/>
      <c r="T274" s="45"/>
      <c r="U274" s="46" t="str">
        <f t="shared" si="4"/>
        <v>?</v>
      </c>
      <c r="V274" s="45"/>
      <c r="W274" s="45"/>
      <c r="X274" s="45"/>
      <c r="Y274" s="45"/>
      <c r="Z274" s="45"/>
      <c r="AA274" s="45"/>
      <c r="AB274" s="45"/>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c r="IY274" s="10"/>
      <c r="IZ274" s="10"/>
      <c r="JA274" s="10"/>
      <c r="JB274" s="10"/>
      <c r="JC274" s="10"/>
      <c r="JD274" s="10"/>
      <c r="JE274" s="10"/>
      <c r="JF274" s="10"/>
      <c r="JG274" s="10"/>
      <c r="JH274" s="10"/>
      <c r="JI274" s="10"/>
      <c r="JJ274" s="10"/>
      <c r="JK274" s="10"/>
      <c r="JL274" s="10"/>
      <c r="JM274" s="10"/>
      <c r="JN274" s="10"/>
      <c r="JO274" s="10"/>
      <c r="JP274" s="10"/>
      <c r="JQ274" s="10"/>
      <c r="JR274" s="10"/>
      <c r="JS274" s="10"/>
      <c r="JT274" s="10"/>
      <c r="JU274" s="10"/>
      <c r="JV274" s="10"/>
      <c r="JW274" s="10"/>
      <c r="JX274" s="10"/>
      <c r="JY274" s="10"/>
      <c r="JZ274" s="10"/>
      <c r="KA274" s="10"/>
      <c r="KB274" s="10"/>
      <c r="KC274" s="10"/>
      <c r="KD274" s="10"/>
      <c r="KE274" s="10"/>
      <c r="KF274" s="10"/>
      <c r="KG274" s="10"/>
      <c r="KH274" s="10"/>
      <c r="KI274" s="10"/>
      <c r="KJ274" s="10"/>
      <c r="KK274" s="10"/>
      <c r="KL274" s="10"/>
      <c r="KM274" s="10"/>
      <c r="KN274" s="10"/>
      <c r="KO274" s="10"/>
      <c r="KP274" s="10"/>
      <c r="KQ274" s="10"/>
      <c r="KR274" s="10"/>
      <c r="KS274" s="10"/>
      <c r="KT274" s="10"/>
      <c r="KU274" s="10"/>
      <c r="KV274" s="10"/>
      <c r="KW274" s="10"/>
      <c r="KX274" s="10"/>
      <c r="KY274" s="10"/>
      <c r="KZ274" s="10"/>
      <c r="LA274" s="10"/>
      <c r="LB274" s="10"/>
      <c r="LC274" s="10"/>
      <c r="LD274" s="10"/>
      <c r="LE274" s="10"/>
      <c r="LF274" s="10"/>
      <c r="LG274" s="10"/>
      <c r="LH274" s="10"/>
      <c r="LI274" s="10"/>
      <c r="LJ274" s="10"/>
      <c r="LK274" s="10"/>
      <c r="LL274" s="10"/>
      <c r="LM274" s="10"/>
      <c r="LN274" s="10"/>
      <c r="LO274" s="10"/>
      <c r="LP274" s="10"/>
      <c r="LQ274" s="10"/>
      <c r="LR274" s="10"/>
      <c r="LS274" s="10"/>
      <c r="LT274" s="10"/>
      <c r="LU274" s="10"/>
      <c r="LV274" s="10"/>
      <c r="LW274" s="10"/>
      <c r="LX274" s="10"/>
      <c r="LY274" s="10"/>
      <c r="LZ274" s="10"/>
      <c r="MA274" s="10"/>
      <c r="MB274" s="10"/>
      <c r="MC274" s="10"/>
      <c r="MD274" s="10"/>
      <c r="ME274" s="10"/>
      <c r="MF274" s="10"/>
      <c r="MG274" s="10"/>
      <c r="MH274" s="10"/>
      <c r="MI274" s="10"/>
      <c r="MJ274" s="10"/>
      <c r="MK274" s="10"/>
      <c r="ML274" s="10"/>
      <c r="MM274" s="10"/>
      <c r="MN274" s="10"/>
      <c r="MO274" s="10"/>
      <c r="MP274" s="10"/>
      <c r="MQ274" s="10"/>
      <c r="MR274" s="10"/>
      <c r="MS274" s="10"/>
      <c r="MT274" s="10"/>
      <c r="MU274" s="10"/>
      <c r="MV274" s="10"/>
      <c r="MW274" s="10"/>
      <c r="MX274" s="10"/>
      <c r="MY274" s="10"/>
      <c r="MZ274" s="10"/>
      <c r="NA274" s="10"/>
      <c r="NB274" s="10"/>
      <c r="NC274" s="10"/>
      <c r="ND274" s="10"/>
      <c r="NE274" s="10"/>
      <c r="NF274" s="10"/>
      <c r="NG274" s="10"/>
      <c r="NH274" s="10"/>
      <c r="NI274" s="10"/>
      <c r="NJ274" s="10"/>
      <c r="NK274" s="10"/>
      <c r="NL274" s="10"/>
      <c r="NM274" s="10"/>
      <c r="NN274" s="10"/>
      <c r="NO274" s="10"/>
      <c r="NP274" s="10"/>
      <c r="NQ274" s="10"/>
      <c r="NR274" s="10"/>
      <c r="NS274" s="10"/>
      <c r="NT274" s="10"/>
      <c r="NU274" s="10"/>
      <c r="NV274" s="10"/>
      <c r="NW274" s="10"/>
      <c r="NX274" s="10"/>
      <c r="NY274" s="10"/>
      <c r="NZ274" s="10"/>
      <c r="OA274" s="10"/>
      <c r="OB274" s="10"/>
      <c r="OC274" s="10"/>
      <c r="OD274" s="10"/>
      <c r="OE274" s="10"/>
      <c r="OF274" s="10"/>
      <c r="OG274" s="10"/>
      <c r="OH274" s="10"/>
      <c r="OI274" s="10"/>
      <c r="OJ274" s="10"/>
      <c r="OK274" s="10"/>
      <c r="OL274" s="10"/>
      <c r="OM274" s="10"/>
      <c r="ON274" s="10"/>
      <c r="OO274" s="10"/>
      <c r="OP274" s="10"/>
      <c r="OQ274" s="10"/>
      <c r="OR274" s="10"/>
      <c r="OS274" s="10"/>
      <c r="OT274" s="10"/>
      <c r="OU274" s="10"/>
      <c r="OV274" s="10"/>
      <c r="OW274" s="10"/>
      <c r="OX274" s="10"/>
      <c r="OY274" s="10"/>
      <c r="OZ274" s="10"/>
      <c r="PA274" s="10"/>
      <c r="PB274" s="10"/>
      <c r="PC274" s="10"/>
      <c r="PD274" s="10"/>
      <c r="PE274" s="10"/>
      <c r="PF274" s="10"/>
      <c r="PG274" s="10"/>
      <c r="PH274" s="10"/>
      <c r="PI274" s="10"/>
      <c r="PJ274" s="10"/>
      <c r="PK274" s="10"/>
      <c r="PL274" s="10"/>
      <c r="PM274" s="10"/>
      <c r="PN274" s="10"/>
      <c r="PO274" s="10"/>
      <c r="PP274" s="10"/>
      <c r="PQ274" s="10"/>
      <c r="PR274" s="10"/>
      <c r="PS274" s="10"/>
      <c r="PT274" s="10"/>
      <c r="PU274" s="10"/>
      <c r="PV274" s="10"/>
      <c r="PW274" s="10"/>
      <c r="PX274" s="10"/>
      <c r="PY274" s="10"/>
      <c r="PZ274" s="10"/>
      <c r="QA274" s="10"/>
      <c r="QB274" s="10"/>
      <c r="QC274" s="10"/>
      <c r="QD274" s="10"/>
      <c r="QE274" s="10"/>
      <c r="QF274" s="10"/>
      <c r="QG274" s="10"/>
      <c r="QH274" s="10"/>
      <c r="QI274" s="10"/>
      <c r="QJ274" s="10"/>
      <c r="QK274" s="10"/>
      <c r="QL274" s="10"/>
      <c r="QM274" s="10"/>
      <c r="QN274" s="10"/>
      <c r="QO274" s="10"/>
      <c r="QP274" s="10"/>
      <c r="QQ274" s="10"/>
      <c r="QR274" s="10"/>
      <c r="QS274" s="10"/>
      <c r="QT274" s="10"/>
      <c r="QU274" s="10"/>
      <c r="QV274" s="10"/>
      <c r="QW274" s="10"/>
      <c r="QX274" s="10"/>
      <c r="QY274" s="10"/>
      <c r="QZ274" s="10"/>
      <c r="RA274" s="10"/>
      <c r="RB274" s="10"/>
      <c r="RC274" s="10"/>
      <c r="RD274" s="10"/>
      <c r="RE274" s="10"/>
      <c r="RF274" s="10"/>
      <c r="RG274" s="10"/>
      <c r="RH274" s="10"/>
      <c r="RI274" s="10"/>
      <c r="RJ274" s="10"/>
      <c r="RK274" s="10"/>
      <c r="RL274" s="10"/>
      <c r="RM274" s="10"/>
      <c r="RN274" s="10"/>
      <c r="RO274" s="10"/>
      <c r="RP274" s="10"/>
      <c r="RQ274" s="10"/>
      <c r="RR274" s="10"/>
      <c r="RS274" s="10"/>
      <c r="RT274" s="10"/>
      <c r="RU274" s="10"/>
      <c r="RV274" s="10"/>
      <c r="RW274" s="10"/>
      <c r="RX274" s="10"/>
      <c r="RY274" s="10"/>
      <c r="RZ274" s="10"/>
      <c r="SA274" s="10"/>
      <c r="SB274" s="10"/>
      <c r="SC274" s="10"/>
      <c r="SD274" s="10"/>
      <c r="SE274" s="10"/>
      <c r="SF274" s="10"/>
      <c r="SG274" s="10"/>
      <c r="SH274" s="10"/>
      <c r="SI274" s="10"/>
      <c r="SJ274" s="10"/>
      <c r="SK274" s="10"/>
      <c r="SL274" s="10"/>
      <c r="SM274" s="10"/>
      <c r="SN274" s="10"/>
      <c r="SO274" s="10"/>
      <c r="SP274" s="10"/>
      <c r="SQ274" s="10"/>
      <c r="SR274" s="10"/>
      <c r="SS274" s="10"/>
      <c r="ST274" s="10"/>
      <c r="SU274" s="10"/>
      <c r="SV274" s="10"/>
      <c r="SW274" s="10"/>
      <c r="SX274" s="10"/>
      <c r="SY274" s="10"/>
      <c r="SZ274" s="10"/>
      <c r="TA274" s="10"/>
      <c r="TB274" s="10"/>
      <c r="TC274" s="10"/>
      <c r="TD274" s="10"/>
      <c r="TE274" s="10"/>
      <c r="TF274" s="10"/>
      <c r="TG274" s="10"/>
      <c r="TH274" s="10"/>
      <c r="TI274" s="10"/>
      <c r="TJ274" s="10"/>
      <c r="TK274" s="10"/>
      <c r="TL274" s="10"/>
      <c r="TM274" s="10"/>
      <c r="TN274" s="10"/>
      <c r="TO274" s="10"/>
      <c r="TP274" s="10"/>
      <c r="TQ274" s="10"/>
      <c r="TR274" s="10"/>
      <c r="TS274" s="10"/>
      <c r="TT274" s="10"/>
      <c r="TU274" s="10"/>
      <c r="TV274" s="10"/>
      <c r="TW274" s="10"/>
      <c r="TX274" s="10"/>
      <c r="TY274" s="10"/>
      <c r="TZ274" s="10"/>
      <c r="UA274" s="10"/>
      <c r="UB274" s="10"/>
      <c r="UC274" s="10"/>
      <c r="UD274" s="10"/>
      <c r="UE274" s="10"/>
      <c r="UF274" s="10"/>
      <c r="UG274" s="10"/>
      <c r="UH274" s="10"/>
      <c r="UI274" s="10"/>
      <c r="UJ274" s="10"/>
      <c r="UK274" s="10"/>
      <c r="UL274" s="10"/>
      <c r="UM274" s="10"/>
      <c r="UN274" s="10"/>
      <c r="UO274" s="10"/>
      <c r="UP274" s="10"/>
      <c r="UQ274" s="10"/>
      <c r="UR274" s="10"/>
      <c r="US274" s="10"/>
      <c r="UT274" s="10"/>
      <c r="UU274" s="10"/>
      <c r="UV274" s="10"/>
      <c r="UW274" s="10"/>
      <c r="UX274" s="10"/>
      <c r="UY274" s="10"/>
      <c r="UZ274" s="10"/>
      <c r="VA274" s="10"/>
      <c r="VB274" s="10"/>
      <c r="VC274" s="10"/>
      <c r="VD274" s="10"/>
      <c r="VE274" s="10"/>
      <c r="VF274" s="10"/>
      <c r="VG274" s="10"/>
      <c r="VH274" s="10"/>
      <c r="VI274" s="10"/>
      <c r="VJ274" s="10"/>
      <c r="VK274" s="10"/>
      <c r="VL274" s="10"/>
      <c r="VM274" s="10"/>
      <c r="VN274" s="10"/>
      <c r="VO274" s="10"/>
      <c r="VP274" s="10"/>
      <c r="VQ274" s="10"/>
      <c r="VR274" s="10"/>
      <c r="VS274" s="10"/>
      <c r="VT274" s="10"/>
      <c r="VU274" s="10"/>
      <c r="VV274" s="10"/>
      <c r="VW274" s="10"/>
      <c r="VX274" s="10"/>
      <c r="VY274" s="10"/>
      <c r="VZ274" s="10"/>
      <c r="WA274" s="10"/>
      <c r="WB274" s="10"/>
      <c r="WC274" s="10"/>
      <c r="WD274" s="10"/>
      <c r="WE274" s="10"/>
      <c r="WF274" s="10"/>
      <c r="WG274" s="10"/>
      <c r="WH274" s="10"/>
      <c r="WI274" s="10"/>
      <c r="WJ274" s="10"/>
      <c r="WK274" s="10"/>
      <c r="WL274" s="10"/>
      <c r="WM274" s="10"/>
      <c r="WN274" s="10"/>
      <c r="WO274" s="10"/>
      <c r="WP274" s="10"/>
      <c r="WQ274" s="10"/>
      <c r="WR274" s="10"/>
      <c r="WS274" s="10"/>
      <c r="WT274" s="10"/>
      <c r="WU274" s="10"/>
      <c r="WV274" s="10"/>
      <c r="WW274" s="10"/>
      <c r="WX274" s="10"/>
      <c r="WY274" s="10"/>
      <c r="WZ274" s="10"/>
      <c r="XA274" s="10"/>
      <c r="XB274" s="10"/>
      <c r="XC274" s="10"/>
      <c r="XD274" s="10"/>
      <c r="XE274" s="10"/>
      <c r="XF274" s="10"/>
      <c r="XG274" s="10"/>
      <c r="XH274" s="10"/>
      <c r="XI274" s="10"/>
      <c r="XJ274" s="10"/>
      <c r="XK274" s="10"/>
      <c r="XL274" s="10"/>
      <c r="XM274" s="10"/>
      <c r="XN274" s="10"/>
      <c r="XO274" s="10"/>
      <c r="XP274" s="10"/>
      <c r="XQ274" s="10"/>
      <c r="XR274" s="10"/>
      <c r="XS274" s="10"/>
      <c r="XT274" s="10"/>
      <c r="XU274" s="10"/>
      <c r="XV274" s="10"/>
      <c r="XW274" s="10"/>
      <c r="XX274" s="10"/>
      <c r="XY274" s="10"/>
      <c r="XZ274" s="10"/>
      <c r="YA274" s="10"/>
      <c r="YB274" s="10"/>
      <c r="YC274" s="10"/>
      <c r="YD274" s="10"/>
      <c r="YE274" s="10"/>
      <c r="YF274" s="10"/>
      <c r="YG274" s="10"/>
      <c r="YH274" s="10"/>
      <c r="YI274" s="10"/>
      <c r="YJ274" s="10"/>
      <c r="YK274" s="10"/>
      <c r="YL274" s="10"/>
      <c r="YM274" s="10"/>
      <c r="YN274" s="10"/>
      <c r="YO274" s="10"/>
      <c r="YP274" s="10"/>
      <c r="YQ274" s="10"/>
      <c r="YR274" s="10"/>
      <c r="YS274" s="10"/>
      <c r="YT274" s="10"/>
      <c r="YU274" s="10"/>
      <c r="YV274" s="10"/>
      <c r="YW274" s="10"/>
      <c r="YX274" s="10"/>
      <c r="YY274" s="10"/>
      <c r="YZ274" s="10"/>
      <c r="ZA274" s="10"/>
      <c r="ZB274" s="10"/>
      <c r="ZC274" s="10"/>
      <c r="ZD274" s="10"/>
      <c r="ZE274" s="10"/>
      <c r="ZF274" s="10"/>
      <c r="ZG274" s="10"/>
      <c r="ZH274" s="10"/>
      <c r="ZI274" s="10"/>
      <c r="ZJ274" s="10"/>
      <c r="ZK274" s="10"/>
      <c r="ZL274" s="10"/>
      <c r="ZM274" s="10"/>
      <c r="ZN274" s="10"/>
      <c r="ZO274" s="10"/>
      <c r="ZP274" s="10"/>
      <c r="ZQ274" s="10"/>
      <c r="ZR274" s="10"/>
      <c r="ZS274" s="10"/>
      <c r="ZT274" s="10"/>
      <c r="ZU274" s="10"/>
      <c r="ZV274" s="10"/>
      <c r="ZW274" s="10"/>
      <c r="ZX274" s="10"/>
      <c r="ZY274" s="10"/>
      <c r="ZZ274" s="10"/>
      <c r="AAA274" s="10"/>
      <c r="AAB274" s="10"/>
      <c r="AAC274" s="10"/>
      <c r="AAD274" s="10"/>
      <c r="AAE274" s="10"/>
      <c r="AAF274" s="10"/>
      <c r="AAG274" s="10"/>
      <c r="AAH274" s="10"/>
      <c r="AAI274" s="10"/>
      <c r="AAJ274" s="10"/>
      <c r="AAK274" s="10"/>
      <c r="AAL274" s="10"/>
      <c r="AAM274" s="10"/>
      <c r="AAN274" s="10"/>
      <c r="AAO274" s="10"/>
      <c r="AAP274" s="10"/>
      <c r="AAQ274" s="10"/>
      <c r="AAR274" s="10"/>
      <c r="AAS274" s="10"/>
      <c r="AAT274" s="10"/>
      <c r="AAU274" s="10"/>
      <c r="AAV274" s="10"/>
      <c r="AAW274" s="10"/>
      <c r="AAX274" s="10"/>
      <c r="AAY274" s="10"/>
      <c r="AAZ274" s="10"/>
      <c r="ABA274" s="10"/>
      <c r="ABB274" s="10"/>
      <c r="ABC274" s="10"/>
      <c r="ABD274" s="10"/>
      <c r="ABE274" s="10"/>
      <c r="ABF274" s="10"/>
      <c r="ABG274" s="10"/>
      <c r="ABH274" s="10"/>
      <c r="ABI274" s="10"/>
      <c r="ABJ274" s="10"/>
      <c r="ABK274" s="10"/>
      <c r="ABL274" s="10"/>
      <c r="ABM274" s="10"/>
      <c r="ABN274" s="10"/>
      <c r="ABO274" s="10"/>
      <c r="ABP274" s="10"/>
      <c r="ABQ274" s="10"/>
      <c r="ABR274" s="10"/>
      <c r="ABS274" s="10"/>
      <c r="ABT274" s="10"/>
      <c r="ABU274" s="10"/>
      <c r="ABV274" s="10"/>
      <c r="ABW274" s="10"/>
      <c r="ABX274" s="10"/>
      <c r="ABY274" s="10"/>
      <c r="ABZ274" s="10"/>
      <c r="ACA274" s="10"/>
      <c r="ACB274" s="10"/>
      <c r="ACC274" s="10"/>
      <c r="ACD274" s="10"/>
      <c r="ACE274" s="10"/>
      <c r="ACF274" s="10"/>
      <c r="ACG274" s="10"/>
      <c r="ACH274" s="10"/>
      <c r="ACI274" s="10"/>
      <c r="ACJ274" s="10"/>
      <c r="ACK274" s="10"/>
      <c r="ACL274" s="10"/>
      <c r="ACM274" s="10"/>
      <c r="ACN274" s="10"/>
      <c r="ACO274" s="10"/>
      <c r="ACP274" s="10"/>
      <c r="ACQ274" s="10"/>
      <c r="ACR274" s="10"/>
      <c r="ACS274" s="10"/>
      <c r="ACT274" s="10"/>
      <c r="ACU274" s="10"/>
      <c r="ACV274" s="10"/>
      <c r="ACW274" s="10"/>
      <c r="ACX274" s="10"/>
      <c r="ACY274" s="10"/>
      <c r="ACZ274" s="10"/>
      <c r="ADA274" s="10"/>
      <c r="ADB274" s="10"/>
      <c r="ADC274" s="10"/>
      <c r="ADD274" s="10"/>
      <c r="ADE274" s="10"/>
      <c r="ADF274" s="10"/>
      <c r="ADG274" s="10"/>
      <c r="ADH274" s="10"/>
      <c r="ADI274" s="10"/>
      <c r="ADJ274" s="10"/>
      <c r="ADK274" s="10"/>
      <c r="ADL274" s="10"/>
      <c r="ADM274" s="10"/>
      <c r="ADN274" s="10"/>
      <c r="ADO274" s="10"/>
      <c r="ADP274" s="10"/>
      <c r="ADQ274" s="10"/>
      <c r="ADR274" s="10"/>
      <c r="ADS274" s="10"/>
      <c r="ADT274" s="10"/>
      <c r="ADU274" s="10"/>
      <c r="ADV274" s="10"/>
      <c r="ADW274" s="10"/>
      <c r="ADX274" s="10"/>
      <c r="ADY274" s="10"/>
      <c r="ADZ274" s="10"/>
      <c r="AEA274" s="10"/>
      <c r="AEB274" s="10"/>
      <c r="AEC274" s="10"/>
      <c r="AED274" s="10"/>
    </row>
    <row r="275" spans="1:810" s="88" customFormat="1" ht="15" customHeight="1" x14ac:dyDescent="0.3">
      <c r="A275" s="49"/>
      <c r="B275" s="51">
        <v>3</v>
      </c>
      <c r="C275" s="78" t="s">
        <v>624</v>
      </c>
      <c r="D275" s="87" t="s">
        <v>49</v>
      </c>
      <c r="E275" s="79"/>
      <c r="F275" s="79"/>
      <c r="G275" s="79"/>
      <c r="H275" s="80"/>
      <c r="I275" s="79">
        <v>1</v>
      </c>
      <c r="J275" s="79" t="s">
        <v>32</v>
      </c>
      <c r="K275" s="79" t="s">
        <v>49</v>
      </c>
      <c r="L275" s="105">
        <v>171</v>
      </c>
      <c r="M275" s="82">
        <v>1961</v>
      </c>
      <c r="N275" s="83">
        <v>22621</v>
      </c>
      <c r="O275" s="80">
        <v>280</v>
      </c>
      <c r="P275" s="84"/>
      <c r="Q275" s="84"/>
      <c r="R275" s="85" t="s">
        <v>302</v>
      </c>
      <c r="S275" s="86"/>
      <c r="T275" s="45"/>
      <c r="U275" s="46" t="str">
        <f t="shared" si="4"/>
        <v>U</v>
      </c>
      <c r="V275" s="45"/>
      <c r="W275" s="45"/>
      <c r="X275" s="45"/>
      <c r="Y275" s="45"/>
      <c r="Z275" s="45"/>
      <c r="AA275" s="45"/>
      <c r="AB275" s="45"/>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c r="IF275" s="10"/>
      <c r="IG275" s="10"/>
      <c r="IH275" s="10"/>
      <c r="II275" s="10"/>
      <c r="IJ275" s="10"/>
      <c r="IK275" s="10"/>
      <c r="IL275" s="10"/>
      <c r="IM275" s="10"/>
      <c r="IN275" s="10"/>
      <c r="IO275" s="10"/>
      <c r="IP275" s="10"/>
      <c r="IQ275" s="10"/>
      <c r="IR275" s="10"/>
      <c r="IS275" s="10"/>
      <c r="IT275" s="10"/>
      <c r="IU275" s="10"/>
      <c r="IV275" s="10"/>
      <c r="IW275" s="10"/>
      <c r="IX275" s="10"/>
      <c r="IY275" s="10"/>
      <c r="IZ275" s="10"/>
      <c r="JA275" s="10"/>
      <c r="JB275" s="10"/>
      <c r="JC275" s="10"/>
      <c r="JD275" s="10"/>
      <c r="JE275" s="10"/>
      <c r="JF275" s="10"/>
      <c r="JG275" s="10"/>
      <c r="JH275" s="10"/>
      <c r="JI275" s="10"/>
      <c r="JJ275" s="10"/>
      <c r="JK275" s="10"/>
      <c r="JL275" s="10"/>
      <c r="JM275" s="10"/>
      <c r="JN275" s="10"/>
      <c r="JO275" s="10"/>
      <c r="JP275" s="10"/>
      <c r="JQ275" s="10"/>
      <c r="JR275" s="10"/>
      <c r="JS275" s="10"/>
      <c r="JT275" s="10"/>
      <c r="JU275" s="10"/>
      <c r="JV275" s="10"/>
      <c r="JW275" s="10"/>
      <c r="JX275" s="10"/>
      <c r="JY275" s="10"/>
      <c r="JZ275" s="10"/>
      <c r="KA275" s="10"/>
      <c r="KB275" s="10"/>
      <c r="KC275" s="10"/>
      <c r="KD275" s="10"/>
      <c r="KE275" s="10"/>
      <c r="KF275" s="10"/>
      <c r="KG275" s="10"/>
      <c r="KH275" s="10"/>
      <c r="KI275" s="10"/>
      <c r="KJ275" s="10"/>
      <c r="KK275" s="10"/>
      <c r="KL275" s="10"/>
      <c r="KM275" s="10"/>
      <c r="KN275" s="10"/>
      <c r="KO275" s="10"/>
      <c r="KP275" s="10"/>
      <c r="KQ275" s="10"/>
      <c r="KR275" s="10"/>
      <c r="KS275" s="10"/>
      <c r="KT275" s="10"/>
      <c r="KU275" s="10"/>
      <c r="KV275" s="10"/>
      <c r="KW275" s="10"/>
      <c r="KX275" s="10"/>
      <c r="KY275" s="10"/>
      <c r="KZ275" s="10"/>
      <c r="LA275" s="10"/>
      <c r="LB275" s="10"/>
      <c r="LC275" s="10"/>
      <c r="LD275" s="10"/>
      <c r="LE275" s="10"/>
      <c r="LF275" s="10"/>
      <c r="LG275" s="10"/>
      <c r="LH275" s="10"/>
      <c r="LI275" s="10"/>
      <c r="LJ275" s="10"/>
      <c r="LK275" s="10"/>
      <c r="LL275" s="10"/>
      <c r="LM275" s="10"/>
      <c r="LN275" s="10"/>
      <c r="LO275" s="10"/>
      <c r="LP275" s="10"/>
      <c r="LQ275" s="10"/>
      <c r="LR275" s="10"/>
      <c r="LS275" s="10"/>
      <c r="LT275" s="10"/>
      <c r="LU275" s="10"/>
      <c r="LV275" s="10"/>
      <c r="LW275" s="10"/>
      <c r="LX275" s="10"/>
      <c r="LY275" s="10"/>
      <c r="LZ275" s="10"/>
      <c r="MA275" s="10"/>
      <c r="MB275" s="10"/>
      <c r="MC275" s="10"/>
      <c r="MD275" s="10"/>
      <c r="ME275" s="10"/>
      <c r="MF275" s="10"/>
      <c r="MG275" s="10"/>
      <c r="MH275" s="10"/>
      <c r="MI275" s="10"/>
      <c r="MJ275" s="10"/>
      <c r="MK275" s="10"/>
      <c r="ML275" s="10"/>
      <c r="MM275" s="10"/>
      <c r="MN275" s="10"/>
      <c r="MO275" s="10"/>
      <c r="MP275" s="10"/>
      <c r="MQ275" s="10"/>
      <c r="MR275" s="10"/>
      <c r="MS275" s="10"/>
      <c r="MT275" s="10"/>
      <c r="MU275" s="10"/>
      <c r="MV275" s="10"/>
      <c r="MW275" s="10"/>
      <c r="MX275" s="10"/>
      <c r="MY275" s="10"/>
      <c r="MZ275" s="10"/>
      <c r="NA275" s="10"/>
      <c r="NB275" s="10"/>
      <c r="NC275" s="10"/>
      <c r="ND275" s="10"/>
      <c r="NE275" s="10"/>
      <c r="NF275" s="10"/>
      <c r="NG275" s="10"/>
      <c r="NH275" s="10"/>
      <c r="NI275" s="10"/>
      <c r="NJ275" s="10"/>
      <c r="NK275" s="10"/>
      <c r="NL275" s="10"/>
      <c r="NM275" s="10"/>
      <c r="NN275" s="10"/>
      <c r="NO275" s="10"/>
      <c r="NP275" s="10"/>
      <c r="NQ275" s="10"/>
      <c r="NR275" s="10"/>
      <c r="NS275" s="10"/>
      <c r="NT275" s="10"/>
      <c r="NU275" s="10"/>
      <c r="NV275" s="10"/>
      <c r="NW275" s="10"/>
      <c r="NX275" s="10"/>
      <c r="NY275" s="10"/>
      <c r="NZ275" s="10"/>
      <c r="OA275" s="10"/>
      <c r="OB275" s="10"/>
      <c r="OC275" s="10"/>
      <c r="OD275" s="10"/>
      <c r="OE275" s="10"/>
      <c r="OF275" s="10"/>
      <c r="OG275" s="10"/>
      <c r="OH275" s="10"/>
      <c r="OI275" s="10"/>
      <c r="OJ275" s="10"/>
      <c r="OK275" s="10"/>
      <c r="OL275" s="10"/>
      <c r="OM275" s="10"/>
      <c r="ON275" s="10"/>
      <c r="OO275" s="10"/>
      <c r="OP275" s="10"/>
      <c r="OQ275" s="10"/>
      <c r="OR275" s="10"/>
      <c r="OS275" s="10"/>
      <c r="OT275" s="10"/>
      <c r="OU275" s="10"/>
      <c r="OV275" s="10"/>
      <c r="OW275" s="10"/>
      <c r="OX275" s="10"/>
      <c r="OY275" s="10"/>
      <c r="OZ275" s="10"/>
      <c r="PA275" s="10"/>
      <c r="PB275" s="10"/>
      <c r="PC275" s="10"/>
      <c r="PD275" s="10"/>
      <c r="PE275" s="10"/>
      <c r="PF275" s="10"/>
      <c r="PG275" s="10"/>
      <c r="PH275" s="10"/>
      <c r="PI275" s="10"/>
      <c r="PJ275" s="10"/>
      <c r="PK275" s="10"/>
      <c r="PL275" s="10"/>
      <c r="PM275" s="10"/>
      <c r="PN275" s="10"/>
      <c r="PO275" s="10"/>
      <c r="PP275" s="10"/>
      <c r="PQ275" s="10"/>
      <c r="PR275" s="10"/>
      <c r="PS275" s="10"/>
      <c r="PT275" s="10"/>
      <c r="PU275" s="10"/>
      <c r="PV275" s="10"/>
      <c r="PW275" s="10"/>
      <c r="PX275" s="10"/>
      <c r="PY275" s="10"/>
      <c r="PZ275" s="10"/>
      <c r="QA275" s="10"/>
      <c r="QB275" s="10"/>
      <c r="QC275" s="10"/>
      <c r="QD275" s="10"/>
      <c r="QE275" s="10"/>
      <c r="QF275" s="10"/>
      <c r="QG275" s="10"/>
      <c r="QH275" s="10"/>
      <c r="QI275" s="10"/>
      <c r="QJ275" s="10"/>
      <c r="QK275" s="10"/>
      <c r="QL275" s="10"/>
      <c r="QM275" s="10"/>
      <c r="QN275" s="10"/>
      <c r="QO275" s="10"/>
      <c r="QP275" s="10"/>
      <c r="QQ275" s="10"/>
      <c r="QR275" s="10"/>
      <c r="QS275" s="10"/>
      <c r="QT275" s="10"/>
      <c r="QU275" s="10"/>
      <c r="QV275" s="10"/>
      <c r="QW275" s="10"/>
      <c r="QX275" s="10"/>
      <c r="QY275" s="10"/>
      <c r="QZ275" s="10"/>
      <c r="RA275" s="10"/>
      <c r="RB275" s="10"/>
      <c r="RC275" s="10"/>
      <c r="RD275" s="10"/>
      <c r="RE275" s="10"/>
      <c r="RF275" s="10"/>
      <c r="RG275" s="10"/>
      <c r="RH275" s="10"/>
      <c r="RI275" s="10"/>
      <c r="RJ275" s="10"/>
      <c r="RK275" s="10"/>
      <c r="RL275" s="10"/>
      <c r="RM275" s="10"/>
      <c r="RN275" s="10"/>
      <c r="RO275" s="10"/>
      <c r="RP275" s="10"/>
      <c r="RQ275" s="10"/>
      <c r="RR275" s="10"/>
      <c r="RS275" s="10"/>
      <c r="RT275" s="10"/>
      <c r="RU275" s="10"/>
      <c r="RV275" s="10"/>
      <c r="RW275" s="10"/>
      <c r="RX275" s="10"/>
      <c r="RY275" s="10"/>
      <c r="RZ275" s="10"/>
      <c r="SA275" s="10"/>
      <c r="SB275" s="10"/>
      <c r="SC275" s="10"/>
      <c r="SD275" s="10"/>
      <c r="SE275" s="10"/>
      <c r="SF275" s="10"/>
      <c r="SG275" s="10"/>
      <c r="SH275" s="10"/>
      <c r="SI275" s="10"/>
      <c r="SJ275" s="10"/>
      <c r="SK275" s="10"/>
      <c r="SL275" s="10"/>
      <c r="SM275" s="10"/>
      <c r="SN275" s="10"/>
      <c r="SO275" s="10"/>
      <c r="SP275" s="10"/>
      <c r="SQ275" s="10"/>
      <c r="SR275" s="10"/>
      <c r="SS275" s="10"/>
      <c r="ST275" s="10"/>
      <c r="SU275" s="10"/>
      <c r="SV275" s="10"/>
      <c r="SW275" s="10"/>
      <c r="SX275" s="10"/>
      <c r="SY275" s="10"/>
      <c r="SZ275" s="10"/>
      <c r="TA275" s="10"/>
      <c r="TB275" s="10"/>
      <c r="TC275" s="10"/>
      <c r="TD275" s="10"/>
      <c r="TE275" s="10"/>
      <c r="TF275" s="10"/>
      <c r="TG275" s="10"/>
      <c r="TH275" s="10"/>
      <c r="TI275" s="10"/>
      <c r="TJ275" s="10"/>
      <c r="TK275" s="10"/>
      <c r="TL275" s="10"/>
      <c r="TM275" s="10"/>
      <c r="TN275" s="10"/>
      <c r="TO275" s="10"/>
      <c r="TP275" s="10"/>
      <c r="TQ275" s="10"/>
      <c r="TR275" s="10"/>
      <c r="TS275" s="10"/>
      <c r="TT275" s="10"/>
      <c r="TU275" s="10"/>
      <c r="TV275" s="10"/>
      <c r="TW275" s="10"/>
      <c r="TX275" s="10"/>
      <c r="TY275" s="10"/>
      <c r="TZ275" s="10"/>
      <c r="UA275" s="10"/>
      <c r="UB275" s="10"/>
      <c r="UC275" s="10"/>
      <c r="UD275" s="10"/>
      <c r="UE275" s="10"/>
      <c r="UF275" s="10"/>
      <c r="UG275" s="10"/>
      <c r="UH275" s="10"/>
      <c r="UI275" s="10"/>
      <c r="UJ275" s="10"/>
      <c r="UK275" s="10"/>
      <c r="UL275" s="10"/>
      <c r="UM275" s="10"/>
      <c r="UN275" s="10"/>
      <c r="UO275" s="10"/>
      <c r="UP275" s="10"/>
      <c r="UQ275" s="10"/>
      <c r="UR275" s="10"/>
      <c r="US275" s="10"/>
      <c r="UT275" s="10"/>
      <c r="UU275" s="10"/>
      <c r="UV275" s="10"/>
      <c r="UW275" s="10"/>
      <c r="UX275" s="10"/>
      <c r="UY275" s="10"/>
      <c r="UZ275" s="10"/>
      <c r="VA275" s="10"/>
      <c r="VB275" s="10"/>
      <c r="VC275" s="10"/>
      <c r="VD275" s="10"/>
      <c r="VE275" s="10"/>
      <c r="VF275" s="10"/>
      <c r="VG275" s="10"/>
      <c r="VH275" s="10"/>
      <c r="VI275" s="10"/>
      <c r="VJ275" s="10"/>
      <c r="VK275" s="10"/>
      <c r="VL275" s="10"/>
      <c r="VM275" s="10"/>
      <c r="VN275" s="10"/>
      <c r="VO275" s="10"/>
      <c r="VP275" s="10"/>
      <c r="VQ275" s="10"/>
      <c r="VR275" s="10"/>
      <c r="VS275" s="10"/>
      <c r="VT275" s="10"/>
      <c r="VU275" s="10"/>
      <c r="VV275" s="10"/>
      <c r="VW275" s="10"/>
      <c r="VX275" s="10"/>
      <c r="VY275" s="10"/>
      <c r="VZ275" s="10"/>
      <c r="WA275" s="10"/>
      <c r="WB275" s="10"/>
      <c r="WC275" s="10"/>
      <c r="WD275" s="10"/>
      <c r="WE275" s="10"/>
      <c r="WF275" s="10"/>
      <c r="WG275" s="10"/>
      <c r="WH275" s="10"/>
      <c r="WI275" s="10"/>
      <c r="WJ275" s="10"/>
      <c r="WK275" s="10"/>
      <c r="WL275" s="10"/>
      <c r="WM275" s="10"/>
      <c r="WN275" s="10"/>
      <c r="WO275" s="10"/>
      <c r="WP275" s="10"/>
      <c r="WQ275" s="10"/>
      <c r="WR275" s="10"/>
      <c r="WS275" s="10"/>
      <c r="WT275" s="10"/>
      <c r="WU275" s="10"/>
      <c r="WV275" s="10"/>
      <c r="WW275" s="10"/>
      <c r="WX275" s="10"/>
      <c r="WY275" s="10"/>
      <c r="WZ275" s="10"/>
      <c r="XA275" s="10"/>
      <c r="XB275" s="10"/>
      <c r="XC275" s="10"/>
      <c r="XD275" s="10"/>
      <c r="XE275" s="10"/>
      <c r="XF275" s="10"/>
      <c r="XG275" s="10"/>
      <c r="XH275" s="10"/>
      <c r="XI275" s="10"/>
      <c r="XJ275" s="10"/>
      <c r="XK275" s="10"/>
      <c r="XL275" s="10"/>
      <c r="XM275" s="10"/>
      <c r="XN275" s="10"/>
      <c r="XO275" s="10"/>
      <c r="XP275" s="10"/>
      <c r="XQ275" s="10"/>
      <c r="XR275" s="10"/>
      <c r="XS275" s="10"/>
      <c r="XT275" s="10"/>
      <c r="XU275" s="10"/>
      <c r="XV275" s="10"/>
      <c r="XW275" s="10"/>
      <c r="XX275" s="10"/>
      <c r="XY275" s="10"/>
      <c r="XZ275" s="10"/>
      <c r="YA275" s="10"/>
      <c r="YB275" s="10"/>
      <c r="YC275" s="10"/>
      <c r="YD275" s="10"/>
      <c r="YE275" s="10"/>
      <c r="YF275" s="10"/>
      <c r="YG275" s="10"/>
      <c r="YH275" s="10"/>
      <c r="YI275" s="10"/>
      <c r="YJ275" s="10"/>
      <c r="YK275" s="10"/>
      <c r="YL275" s="10"/>
      <c r="YM275" s="10"/>
      <c r="YN275" s="10"/>
      <c r="YO275" s="10"/>
      <c r="YP275" s="10"/>
      <c r="YQ275" s="10"/>
      <c r="YR275" s="10"/>
      <c r="YS275" s="10"/>
      <c r="YT275" s="10"/>
      <c r="YU275" s="10"/>
      <c r="YV275" s="10"/>
      <c r="YW275" s="10"/>
      <c r="YX275" s="10"/>
      <c r="YY275" s="10"/>
      <c r="YZ275" s="10"/>
      <c r="ZA275" s="10"/>
      <c r="ZB275" s="10"/>
      <c r="ZC275" s="10"/>
      <c r="ZD275" s="10"/>
      <c r="ZE275" s="10"/>
      <c r="ZF275" s="10"/>
      <c r="ZG275" s="10"/>
      <c r="ZH275" s="10"/>
      <c r="ZI275" s="10"/>
      <c r="ZJ275" s="10"/>
      <c r="ZK275" s="10"/>
      <c r="ZL275" s="10"/>
      <c r="ZM275" s="10"/>
      <c r="ZN275" s="10"/>
      <c r="ZO275" s="10"/>
      <c r="ZP275" s="10"/>
      <c r="ZQ275" s="10"/>
      <c r="ZR275" s="10"/>
      <c r="ZS275" s="10"/>
      <c r="ZT275" s="10"/>
      <c r="ZU275" s="10"/>
      <c r="ZV275" s="10"/>
      <c r="ZW275" s="10"/>
      <c r="ZX275" s="10"/>
      <c r="ZY275" s="10"/>
      <c r="ZZ275" s="10"/>
      <c r="AAA275" s="10"/>
      <c r="AAB275" s="10"/>
      <c r="AAC275" s="10"/>
      <c r="AAD275" s="10"/>
      <c r="AAE275" s="10"/>
      <c r="AAF275" s="10"/>
      <c r="AAG275" s="10"/>
      <c r="AAH275" s="10"/>
      <c r="AAI275" s="10"/>
      <c r="AAJ275" s="10"/>
      <c r="AAK275" s="10"/>
      <c r="AAL275" s="10"/>
      <c r="AAM275" s="10"/>
      <c r="AAN275" s="10"/>
      <c r="AAO275" s="10"/>
      <c r="AAP275" s="10"/>
      <c r="AAQ275" s="10"/>
      <c r="AAR275" s="10"/>
      <c r="AAS275" s="10"/>
      <c r="AAT275" s="10"/>
      <c r="AAU275" s="10"/>
      <c r="AAV275" s="10"/>
      <c r="AAW275" s="10"/>
      <c r="AAX275" s="10"/>
      <c r="AAY275" s="10"/>
      <c r="AAZ275" s="10"/>
      <c r="ABA275" s="10"/>
      <c r="ABB275" s="10"/>
      <c r="ABC275" s="10"/>
      <c r="ABD275" s="10"/>
      <c r="ABE275" s="10"/>
      <c r="ABF275" s="10"/>
      <c r="ABG275" s="10"/>
      <c r="ABH275" s="10"/>
      <c r="ABI275" s="10"/>
      <c r="ABJ275" s="10"/>
      <c r="ABK275" s="10"/>
      <c r="ABL275" s="10"/>
      <c r="ABM275" s="10"/>
      <c r="ABN275" s="10"/>
      <c r="ABO275" s="10"/>
      <c r="ABP275" s="10"/>
      <c r="ABQ275" s="10"/>
      <c r="ABR275" s="10"/>
      <c r="ABS275" s="10"/>
      <c r="ABT275" s="10"/>
      <c r="ABU275" s="10"/>
      <c r="ABV275" s="10"/>
      <c r="ABW275" s="10"/>
      <c r="ABX275" s="10"/>
      <c r="ABY275" s="10"/>
      <c r="ABZ275" s="10"/>
      <c r="ACA275" s="10"/>
      <c r="ACB275" s="10"/>
      <c r="ACC275" s="10"/>
      <c r="ACD275" s="10"/>
      <c r="ACE275" s="10"/>
      <c r="ACF275" s="10"/>
      <c r="ACG275" s="10"/>
      <c r="ACH275" s="10"/>
      <c r="ACI275" s="10"/>
      <c r="ACJ275" s="10"/>
      <c r="ACK275" s="10"/>
      <c r="ACL275" s="10"/>
      <c r="ACM275" s="10"/>
      <c r="ACN275" s="10"/>
      <c r="ACO275" s="10"/>
      <c r="ACP275" s="10"/>
      <c r="ACQ275" s="10"/>
      <c r="ACR275" s="10"/>
      <c r="ACS275" s="10"/>
      <c r="ACT275" s="10"/>
      <c r="ACU275" s="10"/>
      <c r="ACV275" s="10"/>
      <c r="ACW275" s="10"/>
      <c r="ACX275" s="10"/>
      <c r="ACY275" s="10"/>
      <c r="ACZ275" s="10"/>
      <c r="ADA275" s="10"/>
      <c r="ADB275" s="10"/>
      <c r="ADC275" s="10"/>
      <c r="ADD275" s="10"/>
      <c r="ADE275" s="10"/>
      <c r="ADF275" s="10"/>
      <c r="ADG275" s="10"/>
      <c r="ADH275" s="10"/>
      <c r="ADI275" s="10"/>
      <c r="ADJ275" s="10"/>
      <c r="ADK275" s="10"/>
      <c r="ADL275" s="10"/>
      <c r="ADM275" s="10"/>
      <c r="ADN275" s="10"/>
      <c r="ADO275" s="10"/>
      <c r="ADP275" s="10"/>
      <c r="ADQ275" s="10"/>
      <c r="ADR275" s="10"/>
      <c r="ADS275" s="10"/>
      <c r="ADT275" s="10"/>
      <c r="ADU275" s="10"/>
      <c r="ADV275" s="10"/>
      <c r="ADW275" s="10"/>
      <c r="ADX275" s="10"/>
      <c r="ADY275" s="10"/>
      <c r="ADZ275" s="10"/>
      <c r="AEA275" s="10"/>
      <c r="AEB275" s="10"/>
      <c r="AEC275" s="10"/>
      <c r="AED275" s="10"/>
    </row>
    <row r="276" spans="1:810" s="88" customFormat="1" ht="15" customHeight="1" x14ac:dyDescent="0.3">
      <c r="A276" s="49"/>
      <c r="B276" s="51">
        <v>3</v>
      </c>
      <c r="C276" s="78" t="s">
        <v>590</v>
      </c>
      <c r="D276" s="87" t="s">
        <v>84</v>
      </c>
      <c r="E276" s="79"/>
      <c r="F276" s="79"/>
      <c r="G276" s="79"/>
      <c r="H276" s="80"/>
      <c r="I276" s="79">
        <v>1</v>
      </c>
      <c r="J276" s="79" t="s">
        <v>32</v>
      </c>
      <c r="K276" s="79" t="s">
        <v>49</v>
      </c>
      <c r="L276" s="105">
        <v>124</v>
      </c>
      <c r="M276" s="82">
        <v>1961</v>
      </c>
      <c r="N276" s="99">
        <v>22616</v>
      </c>
      <c r="O276" s="80"/>
      <c r="P276" s="84">
        <v>0.7</v>
      </c>
      <c r="Q276" s="84"/>
      <c r="R276" s="85" t="s">
        <v>302</v>
      </c>
      <c r="S276" s="86"/>
      <c r="T276" s="45" t="s">
        <v>166</v>
      </c>
      <c r="U276" s="46" t="str">
        <f t="shared" si="4"/>
        <v>Coal</v>
      </c>
      <c r="V276" s="45"/>
      <c r="W276" s="45"/>
      <c r="X276" s="45"/>
      <c r="Y276" s="45"/>
      <c r="Z276" s="45"/>
      <c r="AA276" s="45"/>
      <c r="AB276" s="45"/>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c r="IY276" s="10"/>
      <c r="IZ276" s="10"/>
      <c r="JA276" s="10"/>
      <c r="JB276" s="10"/>
      <c r="JC276" s="10"/>
      <c r="JD276" s="10"/>
      <c r="JE276" s="10"/>
      <c r="JF276" s="10"/>
      <c r="JG276" s="10"/>
      <c r="JH276" s="10"/>
      <c r="JI276" s="10"/>
      <c r="JJ276" s="10"/>
      <c r="JK276" s="10"/>
      <c r="JL276" s="10"/>
      <c r="JM276" s="10"/>
      <c r="JN276" s="10"/>
      <c r="JO276" s="10"/>
      <c r="JP276" s="10"/>
      <c r="JQ276" s="10"/>
      <c r="JR276" s="10"/>
      <c r="JS276" s="10"/>
      <c r="JT276" s="10"/>
      <c r="JU276" s="10"/>
      <c r="JV276" s="10"/>
      <c r="JW276" s="10"/>
      <c r="JX276" s="10"/>
      <c r="JY276" s="10"/>
      <c r="JZ276" s="10"/>
      <c r="KA276" s="10"/>
      <c r="KB276" s="10"/>
      <c r="KC276" s="10"/>
      <c r="KD276" s="10"/>
      <c r="KE276" s="10"/>
      <c r="KF276" s="10"/>
      <c r="KG276" s="10"/>
      <c r="KH276" s="10"/>
      <c r="KI276" s="10"/>
      <c r="KJ276" s="10"/>
      <c r="KK276" s="10"/>
      <c r="KL276" s="10"/>
      <c r="KM276" s="10"/>
      <c r="KN276" s="10"/>
      <c r="KO276" s="10"/>
      <c r="KP276" s="10"/>
      <c r="KQ276" s="10"/>
      <c r="KR276" s="10"/>
      <c r="KS276" s="10"/>
      <c r="KT276" s="10"/>
      <c r="KU276" s="10"/>
      <c r="KV276" s="10"/>
      <c r="KW276" s="10"/>
      <c r="KX276" s="10"/>
      <c r="KY276" s="10"/>
      <c r="KZ276" s="10"/>
      <c r="LA276" s="10"/>
      <c r="LB276" s="10"/>
      <c r="LC276" s="10"/>
      <c r="LD276" s="10"/>
      <c r="LE276" s="10"/>
      <c r="LF276" s="10"/>
      <c r="LG276" s="10"/>
      <c r="LH276" s="10"/>
      <c r="LI276" s="10"/>
      <c r="LJ276" s="10"/>
      <c r="LK276" s="10"/>
      <c r="LL276" s="10"/>
      <c r="LM276" s="10"/>
      <c r="LN276" s="10"/>
      <c r="LO276" s="10"/>
      <c r="LP276" s="10"/>
      <c r="LQ276" s="10"/>
      <c r="LR276" s="10"/>
      <c r="LS276" s="10"/>
      <c r="LT276" s="10"/>
      <c r="LU276" s="10"/>
      <c r="LV276" s="10"/>
      <c r="LW276" s="10"/>
      <c r="LX276" s="10"/>
      <c r="LY276" s="10"/>
      <c r="LZ276" s="10"/>
      <c r="MA276" s="10"/>
      <c r="MB276" s="10"/>
      <c r="MC276" s="10"/>
      <c r="MD276" s="10"/>
      <c r="ME276" s="10"/>
      <c r="MF276" s="10"/>
      <c r="MG276" s="10"/>
      <c r="MH276" s="10"/>
      <c r="MI276" s="10"/>
      <c r="MJ276" s="10"/>
      <c r="MK276" s="10"/>
      <c r="ML276" s="10"/>
      <c r="MM276" s="10"/>
      <c r="MN276" s="10"/>
      <c r="MO276" s="10"/>
      <c r="MP276" s="10"/>
      <c r="MQ276" s="10"/>
      <c r="MR276" s="10"/>
      <c r="MS276" s="10"/>
      <c r="MT276" s="10"/>
      <c r="MU276" s="10"/>
      <c r="MV276" s="10"/>
      <c r="MW276" s="10"/>
      <c r="MX276" s="10"/>
      <c r="MY276" s="10"/>
      <c r="MZ276" s="10"/>
      <c r="NA276" s="10"/>
      <c r="NB276" s="10"/>
      <c r="NC276" s="10"/>
      <c r="ND276" s="10"/>
      <c r="NE276" s="10"/>
      <c r="NF276" s="10"/>
      <c r="NG276" s="10"/>
      <c r="NH276" s="10"/>
      <c r="NI276" s="10"/>
      <c r="NJ276" s="10"/>
      <c r="NK276" s="10"/>
      <c r="NL276" s="10"/>
      <c r="NM276" s="10"/>
      <c r="NN276" s="10"/>
      <c r="NO276" s="10"/>
      <c r="NP276" s="10"/>
      <c r="NQ276" s="10"/>
      <c r="NR276" s="10"/>
      <c r="NS276" s="10"/>
      <c r="NT276" s="10"/>
      <c r="NU276" s="10"/>
      <c r="NV276" s="10"/>
      <c r="NW276" s="10"/>
      <c r="NX276" s="10"/>
      <c r="NY276" s="10"/>
      <c r="NZ276" s="10"/>
      <c r="OA276" s="10"/>
      <c r="OB276" s="10"/>
      <c r="OC276" s="10"/>
      <c r="OD276" s="10"/>
      <c r="OE276" s="10"/>
      <c r="OF276" s="10"/>
      <c r="OG276" s="10"/>
      <c r="OH276" s="10"/>
      <c r="OI276" s="10"/>
      <c r="OJ276" s="10"/>
      <c r="OK276" s="10"/>
      <c r="OL276" s="10"/>
      <c r="OM276" s="10"/>
      <c r="ON276" s="10"/>
      <c r="OO276" s="10"/>
      <c r="OP276" s="10"/>
      <c r="OQ276" s="10"/>
      <c r="OR276" s="10"/>
      <c r="OS276" s="10"/>
      <c r="OT276" s="10"/>
      <c r="OU276" s="10"/>
      <c r="OV276" s="10"/>
      <c r="OW276" s="10"/>
      <c r="OX276" s="10"/>
      <c r="OY276" s="10"/>
      <c r="OZ276" s="10"/>
      <c r="PA276" s="10"/>
      <c r="PB276" s="10"/>
      <c r="PC276" s="10"/>
      <c r="PD276" s="10"/>
      <c r="PE276" s="10"/>
      <c r="PF276" s="10"/>
      <c r="PG276" s="10"/>
      <c r="PH276" s="10"/>
      <c r="PI276" s="10"/>
      <c r="PJ276" s="10"/>
      <c r="PK276" s="10"/>
      <c r="PL276" s="10"/>
      <c r="PM276" s="10"/>
      <c r="PN276" s="10"/>
      <c r="PO276" s="10"/>
      <c r="PP276" s="10"/>
      <c r="PQ276" s="10"/>
      <c r="PR276" s="10"/>
      <c r="PS276" s="10"/>
      <c r="PT276" s="10"/>
      <c r="PU276" s="10"/>
      <c r="PV276" s="10"/>
      <c r="PW276" s="10"/>
      <c r="PX276" s="10"/>
      <c r="PY276" s="10"/>
      <c r="PZ276" s="10"/>
      <c r="QA276" s="10"/>
      <c r="QB276" s="10"/>
      <c r="QC276" s="10"/>
      <c r="QD276" s="10"/>
      <c r="QE276" s="10"/>
      <c r="QF276" s="10"/>
      <c r="QG276" s="10"/>
      <c r="QH276" s="10"/>
      <c r="QI276" s="10"/>
      <c r="QJ276" s="10"/>
      <c r="QK276" s="10"/>
      <c r="QL276" s="10"/>
      <c r="QM276" s="10"/>
      <c r="QN276" s="10"/>
      <c r="QO276" s="10"/>
      <c r="QP276" s="10"/>
      <c r="QQ276" s="10"/>
      <c r="QR276" s="10"/>
      <c r="QS276" s="10"/>
      <c r="QT276" s="10"/>
      <c r="QU276" s="10"/>
      <c r="QV276" s="10"/>
      <c r="QW276" s="10"/>
      <c r="QX276" s="10"/>
      <c r="QY276" s="10"/>
      <c r="QZ276" s="10"/>
      <c r="RA276" s="10"/>
      <c r="RB276" s="10"/>
      <c r="RC276" s="10"/>
      <c r="RD276" s="10"/>
      <c r="RE276" s="10"/>
      <c r="RF276" s="10"/>
      <c r="RG276" s="10"/>
      <c r="RH276" s="10"/>
      <c r="RI276" s="10"/>
      <c r="RJ276" s="10"/>
      <c r="RK276" s="10"/>
      <c r="RL276" s="10"/>
      <c r="RM276" s="10"/>
      <c r="RN276" s="10"/>
      <c r="RO276" s="10"/>
      <c r="RP276" s="10"/>
      <c r="RQ276" s="10"/>
      <c r="RR276" s="10"/>
      <c r="RS276" s="10"/>
      <c r="RT276" s="10"/>
      <c r="RU276" s="10"/>
      <c r="RV276" s="10"/>
      <c r="RW276" s="10"/>
      <c r="RX276" s="10"/>
      <c r="RY276" s="10"/>
      <c r="RZ276" s="10"/>
      <c r="SA276" s="10"/>
      <c r="SB276" s="10"/>
      <c r="SC276" s="10"/>
      <c r="SD276" s="10"/>
      <c r="SE276" s="10"/>
      <c r="SF276" s="10"/>
      <c r="SG276" s="10"/>
      <c r="SH276" s="10"/>
      <c r="SI276" s="10"/>
      <c r="SJ276" s="10"/>
      <c r="SK276" s="10"/>
      <c r="SL276" s="10"/>
      <c r="SM276" s="10"/>
      <c r="SN276" s="10"/>
      <c r="SO276" s="10"/>
      <c r="SP276" s="10"/>
      <c r="SQ276" s="10"/>
      <c r="SR276" s="10"/>
      <c r="SS276" s="10"/>
      <c r="ST276" s="10"/>
      <c r="SU276" s="10"/>
      <c r="SV276" s="10"/>
      <c r="SW276" s="10"/>
      <c r="SX276" s="10"/>
      <c r="SY276" s="10"/>
      <c r="SZ276" s="10"/>
      <c r="TA276" s="10"/>
      <c r="TB276" s="10"/>
      <c r="TC276" s="10"/>
      <c r="TD276" s="10"/>
      <c r="TE276" s="10"/>
      <c r="TF276" s="10"/>
      <c r="TG276" s="10"/>
      <c r="TH276" s="10"/>
      <c r="TI276" s="10"/>
      <c r="TJ276" s="10"/>
      <c r="TK276" s="10"/>
      <c r="TL276" s="10"/>
      <c r="TM276" s="10"/>
      <c r="TN276" s="10"/>
      <c r="TO276" s="10"/>
      <c r="TP276" s="10"/>
      <c r="TQ276" s="10"/>
      <c r="TR276" s="10"/>
      <c r="TS276" s="10"/>
      <c r="TT276" s="10"/>
      <c r="TU276" s="10"/>
      <c r="TV276" s="10"/>
      <c r="TW276" s="10"/>
      <c r="TX276" s="10"/>
      <c r="TY276" s="10"/>
      <c r="TZ276" s="10"/>
      <c r="UA276" s="10"/>
      <c r="UB276" s="10"/>
      <c r="UC276" s="10"/>
      <c r="UD276" s="10"/>
      <c r="UE276" s="10"/>
      <c r="UF276" s="10"/>
      <c r="UG276" s="10"/>
      <c r="UH276" s="10"/>
      <c r="UI276" s="10"/>
      <c r="UJ276" s="10"/>
      <c r="UK276" s="10"/>
      <c r="UL276" s="10"/>
      <c r="UM276" s="10"/>
      <c r="UN276" s="10"/>
      <c r="UO276" s="10"/>
      <c r="UP276" s="10"/>
      <c r="UQ276" s="10"/>
      <c r="UR276" s="10"/>
      <c r="US276" s="10"/>
      <c r="UT276" s="10"/>
      <c r="UU276" s="10"/>
      <c r="UV276" s="10"/>
      <c r="UW276" s="10"/>
      <c r="UX276" s="10"/>
      <c r="UY276" s="10"/>
      <c r="UZ276" s="10"/>
      <c r="VA276" s="10"/>
      <c r="VB276" s="10"/>
      <c r="VC276" s="10"/>
      <c r="VD276" s="10"/>
      <c r="VE276" s="10"/>
      <c r="VF276" s="10"/>
      <c r="VG276" s="10"/>
      <c r="VH276" s="10"/>
      <c r="VI276" s="10"/>
      <c r="VJ276" s="10"/>
      <c r="VK276" s="10"/>
      <c r="VL276" s="10"/>
      <c r="VM276" s="10"/>
      <c r="VN276" s="10"/>
      <c r="VO276" s="10"/>
      <c r="VP276" s="10"/>
      <c r="VQ276" s="10"/>
      <c r="VR276" s="10"/>
      <c r="VS276" s="10"/>
      <c r="VT276" s="10"/>
      <c r="VU276" s="10"/>
      <c r="VV276" s="10"/>
      <c r="VW276" s="10"/>
      <c r="VX276" s="10"/>
      <c r="VY276" s="10"/>
      <c r="VZ276" s="10"/>
      <c r="WA276" s="10"/>
      <c r="WB276" s="10"/>
      <c r="WC276" s="10"/>
      <c r="WD276" s="10"/>
      <c r="WE276" s="10"/>
      <c r="WF276" s="10"/>
      <c r="WG276" s="10"/>
      <c r="WH276" s="10"/>
      <c r="WI276" s="10"/>
      <c r="WJ276" s="10"/>
      <c r="WK276" s="10"/>
      <c r="WL276" s="10"/>
      <c r="WM276" s="10"/>
      <c r="WN276" s="10"/>
      <c r="WO276" s="10"/>
      <c r="WP276" s="10"/>
      <c r="WQ276" s="10"/>
      <c r="WR276" s="10"/>
      <c r="WS276" s="10"/>
      <c r="WT276" s="10"/>
      <c r="WU276" s="10"/>
      <c r="WV276" s="10"/>
      <c r="WW276" s="10"/>
      <c r="WX276" s="10"/>
      <c r="WY276" s="10"/>
      <c r="WZ276" s="10"/>
      <c r="XA276" s="10"/>
      <c r="XB276" s="10"/>
      <c r="XC276" s="10"/>
      <c r="XD276" s="10"/>
      <c r="XE276" s="10"/>
      <c r="XF276" s="10"/>
      <c r="XG276" s="10"/>
      <c r="XH276" s="10"/>
      <c r="XI276" s="10"/>
      <c r="XJ276" s="10"/>
      <c r="XK276" s="10"/>
      <c r="XL276" s="10"/>
      <c r="XM276" s="10"/>
      <c r="XN276" s="10"/>
      <c r="XO276" s="10"/>
      <c r="XP276" s="10"/>
      <c r="XQ276" s="10"/>
      <c r="XR276" s="10"/>
      <c r="XS276" s="10"/>
      <c r="XT276" s="10"/>
      <c r="XU276" s="10"/>
      <c r="XV276" s="10"/>
      <c r="XW276" s="10"/>
      <c r="XX276" s="10"/>
      <c r="XY276" s="10"/>
      <c r="XZ276" s="10"/>
      <c r="YA276" s="10"/>
      <c r="YB276" s="10"/>
      <c r="YC276" s="10"/>
      <c r="YD276" s="10"/>
      <c r="YE276" s="10"/>
      <c r="YF276" s="10"/>
      <c r="YG276" s="10"/>
      <c r="YH276" s="10"/>
      <c r="YI276" s="10"/>
      <c r="YJ276" s="10"/>
      <c r="YK276" s="10"/>
      <c r="YL276" s="10"/>
      <c r="YM276" s="10"/>
      <c r="YN276" s="10"/>
      <c r="YO276" s="10"/>
      <c r="YP276" s="10"/>
      <c r="YQ276" s="10"/>
      <c r="YR276" s="10"/>
      <c r="YS276" s="10"/>
      <c r="YT276" s="10"/>
      <c r="YU276" s="10"/>
      <c r="YV276" s="10"/>
      <c r="YW276" s="10"/>
      <c r="YX276" s="10"/>
      <c r="YY276" s="10"/>
      <c r="YZ276" s="10"/>
      <c r="ZA276" s="10"/>
      <c r="ZB276" s="10"/>
      <c r="ZC276" s="10"/>
      <c r="ZD276" s="10"/>
      <c r="ZE276" s="10"/>
      <c r="ZF276" s="10"/>
      <c r="ZG276" s="10"/>
      <c r="ZH276" s="10"/>
      <c r="ZI276" s="10"/>
      <c r="ZJ276" s="10"/>
      <c r="ZK276" s="10"/>
      <c r="ZL276" s="10"/>
      <c r="ZM276" s="10"/>
      <c r="ZN276" s="10"/>
      <c r="ZO276" s="10"/>
      <c r="ZP276" s="10"/>
      <c r="ZQ276" s="10"/>
      <c r="ZR276" s="10"/>
      <c r="ZS276" s="10"/>
      <c r="ZT276" s="10"/>
      <c r="ZU276" s="10"/>
      <c r="ZV276" s="10"/>
      <c r="ZW276" s="10"/>
      <c r="ZX276" s="10"/>
      <c r="ZY276" s="10"/>
      <c r="ZZ276" s="10"/>
      <c r="AAA276" s="10"/>
      <c r="AAB276" s="10"/>
      <c r="AAC276" s="10"/>
      <c r="AAD276" s="10"/>
      <c r="AAE276" s="10"/>
      <c r="AAF276" s="10"/>
      <c r="AAG276" s="10"/>
      <c r="AAH276" s="10"/>
      <c r="AAI276" s="10"/>
      <c r="AAJ276" s="10"/>
      <c r="AAK276" s="10"/>
      <c r="AAL276" s="10"/>
      <c r="AAM276" s="10"/>
      <c r="AAN276" s="10"/>
      <c r="AAO276" s="10"/>
      <c r="AAP276" s="10"/>
      <c r="AAQ276" s="10"/>
      <c r="AAR276" s="10"/>
      <c r="AAS276" s="10"/>
      <c r="AAT276" s="10"/>
      <c r="AAU276" s="10"/>
      <c r="AAV276" s="10"/>
      <c r="AAW276" s="10"/>
      <c r="AAX276" s="10"/>
      <c r="AAY276" s="10"/>
      <c r="AAZ276" s="10"/>
      <c r="ABA276" s="10"/>
      <c r="ABB276" s="10"/>
      <c r="ABC276" s="10"/>
      <c r="ABD276" s="10"/>
      <c r="ABE276" s="10"/>
      <c r="ABF276" s="10"/>
      <c r="ABG276" s="10"/>
      <c r="ABH276" s="10"/>
      <c r="ABI276" s="10"/>
      <c r="ABJ276" s="10"/>
      <c r="ABK276" s="10"/>
      <c r="ABL276" s="10"/>
      <c r="ABM276" s="10"/>
      <c r="ABN276" s="10"/>
      <c r="ABO276" s="10"/>
      <c r="ABP276" s="10"/>
      <c r="ABQ276" s="10"/>
      <c r="ABR276" s="10"/>
      <c r="ABS276" s="10"/>
      <c r="ABT276" s="10"/>
      <c r="ABU276" s="10"/>
      <c r="ABV276" s="10"/>
      <c r="ABW276" s="10"/>
      <c r="ABX276" s="10"/>
      <c r="ABY276" s="10"/>
      <c r="ABZ276" s="10"/>
      <c r="ACA276" s="10"/>
      <c r="ACB276" s="10"/>
      <c r="ACC276" s="10"/>
      <c r="ACD276" s="10"/>
      <c r="ACE276" s="10"/>
      <c r="ACF276" s="10"/>
      <c r="ACG276" s="10"/>
      <c r="ACH276" s="10"/>
      <c r="ACI276" s="10"/>
      <c r="ACJ276" s="10"/>
      <c r="ACK276" s="10"/>
      <c r="ACL276" s="10"/>
      <c r="ACM276" s="10"/>
      <c r="ACN276" s="10"/>
      <c r="ACO276" s="10"/>
      <c r="ACP276" s="10"/>
      <c r="ACQ276" s="10"/>
      <c r="ACR276" s="10"/>
      <c r="ACS276" s="10"/>
      <c r="ACT276" s="10"/>
      <c r="ACU276" s="10"/>
      <c r="ACV276" s="10"/>
      <c r="ACW276" s="10"/>
      <c r="ACX276" s="10"/>
      <c r="ACY276" s="10"/>
      <c r="ACZ276" s="10"/>
      <c r="ADA276" s="10"/>
      <c r="ADB276" s="10"/>
      <c r="ADC276" s="10"/>
      <c r="ADD276" s="10"/>
      <c r="ADE276" s="10"/>
      <c r="ADF276" s="10"/>
      <c r="ADG276" s="10"/>
      <c r="ADH276" s="10"/>
      <c r="ADI276" s="10"/>
      <c r="ADJ276" s="10"/>
      <c r="ADK276" s="10"/>
      <c r="ADL276" s="10"/>
      <c r="ADM276" s="10"/>
      <c r="ADN276" s="10"/>
      <c r="ADO276" s="10"/>
      <c r="ADP276" s="10"/>
      <c r="ADQ276" s="10"/>
      <c r="ADR276" s="10"/>
      <c r="ADS276" s="10"/>
      <c r="ADT276" s="10"/>
      <c r="ADU276" s="10"/>
      <c r="ADV276" s="10"/>
      <c r="ADW276" s="10"/>
      <c r="ADX276" s="10"/>
      <c r="ADY276" s="10"/>
      <c r="ADZ276" s="10"/>
      <c r="AEA276" s="10"/>
      <c r="AEB276" s="10"/>
      <c r="AEC276" s="10"/>
      <c r="AED276" s="10"/>
    </row>
    <row r="277" spans="1:810" s="140" customFormat="1" ht="15" customHeight="1" x14ac:dyDescent="0.3">
      <c r="A277" s="51"/>
      <c r="B277" s="51">
        <v>5</v>
      </c>
      <c r="C277" s="78" t="s">
        <v>625</v>
      </c>
      <c r="D277" s="87" t="s">
        <v>84</v>
      </c>
      <c r="E277" s="79"/>
      <c r="F277" s="79"/>
      <c r="G277" s="79"/>
      <c r="H277" s="80"/>
      <c r="I277" s="79">
        <v>3</v>
      </c>
      <c r="J277" s="79" t="s">
        <v>49</v>
      </c>
      <c r="K277" s="79" t="s">
        <v>49</v>
      </c>
      <c r="L277" s="105"/>
      <c r="M277" s="82">
        <v>1961</v>
      </c>
      <c r="N277" s="104">
        <v>1961</v>
      </c>
      <c r="O277" s="80"/>
      <c r="P277" s="84"/>
      <c r="Q277" s="84">
        <v>11</v>
      </c>
      <c r="R277" s="85" t="s">
        <v>438</v>
      </c>
      <c r="S277" s="86" t="s">
        <v>626</v>
      </c>
      <c r="T277" s="45" t="s">
        <v>166</v>
      </c>
      <c r="U277" s="46" t="str">
        <f t="shared" si="4"/>
        <v>Coal</v>
      </c>
      <c r="V277" s="45"/>
      <c r="W277" s="45"/>
      <c r="X277" s="45"/>
      <c r="Y277" s="45"/>
      <c r="Z277" s="45"/>
      <c r="AA277" s="45"/>
      <c r="AB277" s="45"/>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32"/>
      <c r="FH277" s="132"/>
      <c r="FI277" s="132"/>
      <c r="FJ277" s="132"/>
      <c r="FK277" s="132"/>
      <c r="FL277" s="132"/>
      <c r="FM277" s="132"/>
      <c r="FN277" s="132"/>
      <c r="FO277" s="132"/>
      <c r="FP277" s="132"/>
      <c r="FQ277" s="132"/>
      <c r="FR277" s="132"/>
      <c r="FS277" s="132"/>
      <c r="FT277" s="132"/>
      <c r="FU277" s="132"/>
      <c r="FV277" s="132"/>
      <c r="FW277" s="132"/>
      <c r="FX277" s="132"/>
      <c r="FY277" s="132"/>
      <c r="FZ277" s="132"/>
      <c r="GA277" s="132"/>
      <c r="GB277" s="132"/>
      <c r="GC277" s="132"/>
      <c r="GD277" s="132"/>
      <c r="GE277" s="132"/>
      <c r="GF277" s="132"/>
      <c r="GG277" s="132"/>
      <c r="GH277" s="132"/>
      <c r="GI277" s="132"/>
      <c r="GJ277" s="132"/>
      <c r="GK277" s="132"/>
      <c r="GL277" s="132"/>
      <c r="GM277" s="132"/>
      <c r="GN277" s="132"/>
      <c r="GO277" s="132"/>
      <c r="GP277" s="132"/>
      <c r="GQ277" s="132"/>
      <c r="GR277" s="132"/>
      <c r="GS277" s="132"/>
      <c r="GT277" s="132"/>
      <c r="GU277" s="132"/>
      <c r="GV277" s="132"/>
      <c r="GW277" s="132"/>
      <c r="GX277" s="132"/>
      <c r="GY277" s="132"/>
      <c r="GZ277" s="132"/>
      <c r="HA277" s="132"/>
      <c r="HB277" s="132"/>
      <c r="HC277" s="132"/>
      <c r="HD277" s="132"/>
      <c r="HE277" s="132"/>
      <c r="HF277" s="132"/>
      <c r="HG277" s="132"/>
      <c r="HH277" s="132"/>
      <c r="HI277" s="132"/>
      <c r="HJ277" s="132"/>
      <c r="HK277" s="132"/>
      <c r="HL277" s="132"/>
      <c r="HM277" s="132"/>
      <c r="HN277" s="132"/>
      <c r="HO277" s="132"/>
      <c r="HP277" s="132"/>
      <c r="HQ277" s="132"/>
      <c r="HR277" s="132"/>
      <c r="HS277" s="132"/>
      <c r="HT277" s="132"/>
      <c r="HU277" s="132"/>
      <c r="HV277" s="132"/>
      <c r="HW277" s="132"/>
      <c r="HX277" s="132"/>
      <c r="HY277" s="132"/>
      <c r="HZ277" s="132"/>
      <c r="IA277" s="132"/>
      <c r="IB277" s="132"/>
      <c r="IC277" s="132"/>
      <c r="ID277" s="132"/>
      <c r="IE277" s="132"/>
      <c r="IF277" s="132"/>
      <c r="IG277" s="132"/>
      <c r="IH277" s="132"/>
      <c r="II277" s="132"/>
      <c r="IJ277" s="132"/>
      <c r="IK277" s="132"/>
      <c r="IL277" s="132"/>
      <c r="IM277" s="132"/>
      <c r="IN277" s="132"/>
      <c r="IO277" s="132"/>
      <c r="IP277" s="132"/>
      <c r="IQ277" s="132"/>
      <c r="IR277" s="132"/>
      <c r="IS277" s="132"/>
      <c r="IT277" s="132"/>
      <c r="IU277" s="132"/>
      <c r="IV277" s="132"/>
      <c r="IW277" s="132"/>
      <c r="IX277" s="132"/>
      <c r="IY277" s="132"/>
      <c r="IZ277" s="132"/>
      <c r="JA277" s="132"/>
      <c r="JB277" s="132"/>
      <c r="JC277" s="132"/>
      <c r="JD277" s="132"/>
      <c r="JE277" s="132"/>
      <c r="JF277" s="132"/>
      <c r="JG277" s="132"/>
      <c r="JH277" s="132"/>
      <c r="JI277" s="132"/>
      <c r="JJ277" s="132"/>
      <c r="JK277" s="132"/>
      <c r="JL277" s="132"/>
      <c r="JM277" s="132"/>
      <c r="JN277" s="132"/>
      <c r="JO277" s="132"/>
      <c r="JP277" s="132"/>
      <c r="JQ277" s="132"/>
      <c r="JR277" s="132"/>
      <c r="JS277" s="132"/>
      <c r="JT277" s="132"/>
      <c r="JU277" s="132"/>
      <c r="JV277" s="132"/>
      <c r="JW277" s="132"/>
      <c r="JX277" s="132"/>
      <c r="JY277" s="132"/>
      <c r="JZ277" s="132"/>
      <c r="KA277" s="132"/>
      <c r="KB277" s="132"/>
      <c r="KC277" s="132"/>
      <c r="KD277" s="132"/>
      <c r="KE277" s="132"/>
      <c r="KF277" s="132"/>
      <c r="KG277" s="132"/>
      <c r="KH277" s="132"/>
      <c r="KI277" s="132"/>
      <c r="KJ277" s="132"/>
      <c r="KK277" s="132"/>
      <c r="KL277" s="132"/>
      <c r="KM277" s="132"/>
      <c r="KN277" s="132"/>
      <c r="KO277" s="132"/>
      <c r="KP277" s="132"/>
      <c r="KQ277" s="132"/>
      <c r="KR277" s="132"/>
      <c r="KS277" s="132"/>
      <c r="KT277" s="132"/>
      <c r="KU277" s="132"/>
      <c r="KV277" s="132"/>
      <c r="KW277" s="132"/>
      <c r="KX277" s="132"/>
      <c r="KY277" s="132"/>
      <c r="KZ277" s="132"/>
      <c r="LA277" s="132"/>
      <c r="LB277" s="132"/>
      <c r="LC277" s="132"/>
      <c r="LD277" s="132"/>
      <c r="LE277" s="132"/>
      <c r="LF277" s="132"/>
      <c r="LG277" s="132"/>
      <c r="LH277" s="132"/>
      <c r="LI277" s="132"/>
      <c r="LJ277" s="132"/>
      <c r="LK277" s="132"/>
      <c r="LL277" s="132"/>
      <c r="LM277" s="132"/>
      <c r="LN277" s="132"/>
      <c r="LO277" s="132"/>
      <c r="LP277" s="132"/>
      <c r="LQ277" s="132"/>
      <c r="LR277" s="132"/>
      <c r="LS277" s="132"/>
      <c r="LT277" s="132"/>
      <c r="LU277" s="132"/>
      <c r="LV277" s="132"/>
      <c r="LW277" s="132"/>
      <c r="LX277" s="132"/>
      <c r="LY277" s="132"/>
      <c r="LZ277" s="132"/>
      <c r="MA277" s="132"/>
      <c r="MB277" s="132"/>
      <c r="MC277" s="132"/>
      <c r="MD277" s="132"/>
      <c r="ME277" s="132"/>
      <c r="MF277" s="132"/>
      <c r="MG277" s="132"/>
      <c r="MH277" s="132"/>
      <c r="MI277" s="132"/>
      <c r="MJ277" s="132"/>
      <c r="MK277" s="132"/>
      <c r="ML277" s="132"/>
      <c r="MM277" s="132"/>
      <c r="MN277" s="132"/>
      <c r="MO277" s="132"/>
      <c r="MP277" s="132"/>
      <c r="MQ277" s="132"/>
      <c r="MR277" s="132"/>
      <c r="MS277" s="132"/>
      <c r="MT277" s="132"/>
      <c r="MU277" s="132"/>
      <c r="MV277" s="132"/>
      <c r="MW277" s="132"/>
      <c r="MX277" s="132"/>
      <c r="MY277" s="132"/>
      <c r="MZ277" s="132"/>
      <c r="NA277" s="132"/>
      <c r="NB277" s="132"/>
      <c r="NC277" s="132"/>
      <c r="ND277" s="132"/>
      <c r="NE277" s="132"/>
      <c r="NF277" s="132"/>
      <c r="NG277" s="132"/>
      <c r="NH277" s="132"/>
      <c r="NI277" s="132"/>
      <c r="NJ277" s="132"/>
      <c r="NK277" s="132"/>
      <c r="NL277" s="132"/>
      <c r="NM277" s="132"/>
      <c r="NN277" s="132"/>
      <c r="NO277" s="132"/>
      <c r="NP277" s="132"/>
      <c r="NQ277" s="132"/>
      <c r="NR277" s="132"/>
      <c r="NS277" s="132"/>
      <c r="NT277" s="132"/>
      <c r="NU277" s="132"/>
      <c r="NV277" s="132"/>
      <c r="NW277" s="132"/>
      <c r="NX277" s="132"/>
      <c r="NY277" s="132"/>
      <c r="NZ277" s="132"/>
      <c r="OA277" s="132"/>
      <c r="OB277" s="132"/>
      <c r="OC277" s="132"/>
      <c r="OD277" s="132"/>
      <c r="OE277" s="132"/>
      <c r="OF277" s="132"/>
      <c r="OG277" s="132"/>
      <c r="OH277" s="132"/>
      <c r="OI277" s="132"/>
      <c r="OJ277" s="132"/>
      <c r="OK277" s="132"/>
      <c r="OL277" s="132"/>
      <c r="OM277" s="132"/>
      <c r="ON277" s="132"/>
      <c r="OO277" s="132"/>
      <c r="OP277" s="132"/>
      <c r="OQ277" s="132"/>
      <c r="OR277" s="132"/>
      <c r="OS277" s="132"/>
      <c r="OT277" s="132"/>
      <c r="OU277" s="132"/>
      <c r="OV277" s="132"/>
      <c r="OW277" s="132"/>
      <c r="OX277" s="132"/>
      <c r="OY277" s="132"/>
      <c r="OZ277" s="132"/>
      <c r="PA277" s="132"/>
      <c r="PB277" s="132"/>
      <c r="PC277" s="132"/>
      <c r="PD277" s="132"/>
      <c r="PE277" s="132"/>
      <c r="PF277" s="132"/>
      <c r="PG277" s="132"/>
      <c r="PH277" s="132"/>
      <c r="PI277" s="132"/>
      <c r="PJ277" s="132"/>
      <c r="PK277" s="132"/>
      <c r="PL277" s="132"/>
      <c r="PM277" s="132"/>
      <c r="PN277" s="132"/>
      <c r="PO277" s="132"/>
      <c r="PP277" s="132"/>
      <c r="PQ277" s="132"/>
      <c r="PR277" s="132"/>
      <c r="PS277" s="132"/>
      <c r="PT277" s="132"/>
      <c r="PU277" s="132"/>
      <c r="PV277" s="132"/>
      <c r="PW277" s="132"/>
      <c r="PX277" s="132"/>
      <c r="PY277" s="132"/>
      <c r="PZ277" s="132"/>
      <c r="QA277" s="132"/>
      <c r="QB277" s="132"/>
      <c r="QC277" s="132"/>
      <c r="QD277" s="132"/>
      <c r="QE277" s="132"/>
      <c r="QF277" s="132"/>
      <c r="QG277" s="132"/>
      <c r="QH277" s="132"/>
      <c r="QI277" s="132"/>
      <c r="QJ277" s="132"/>
      <c r="QK277" s="132"/>
      <c r="QL277" s="132"/>
      <c r="QM277" s="132"/>
      <c r="QN277" s="132"/>
      <c r="QO277" s="132"/>
      <c r="QP277" s="132"/>
      <c r="QQ277" s="132"/>
      <c r="QR277" s="132"/>
      <c r="QS277" s="132"/>
      <c r="QT277" s="132"/>
      <c r="QU277" s="132"/>
      <c r="QV277" s="132"/>
      <c r="QW277" s="132"/>
      <c r="QX277" s="132"/>
      <c r="QY277" s="132"/>
      <c r="QZ277" s="132"/>
      <c r="RA277" s="132"/>
      <c r="RB277" s="132"/>
      <c r="RC277" s="132"/>
      <c r="RD277" s="132"/>
      <c r="RE277" s="132"/>
      <c r="RF277" s="132"/>
      <c r="RG277" s="132"/>
      <c r="RH277" s="132"/>
      <c r="RI277" s="132"/>
      <c r="RJ277" s="132"/>
      <c r="RK277" s="132"/>
      <c r="RL277" s="132"/>
      <c r="RM277" s="132"/>
      <c r="RN277" s="132"/>
      <c r="RO277" s="132"/>
      <c r="RP277" s="132"/>
      <c r="RQ277" s="132"/>
      <c r="RR277" s="132"/>
      <c r="RS277" s="132"/>
      <c r="RT277" s="132"/>
      <c r="RU277" s="132"/>
      <c r="RV277" s="132"/>
      <c r="RW277" s="132"/>
      <c r="RX277" s="132"/>
      <c r="RY277" s="132"/>
      <c r="RZ277" s="132"/>
      <c r="SA277" s="132"/>
      <c r="SB277" s="132"/>
      <c r="SC277" s="132"/>
      <c r="SD277" s="132"/>
      <c r="SE277" s="132"/>
      <c r="SF277" s="132"/>
      <c r="SG277" s="132"/>
      <c r="SH277" s="132"/>
      <c r="SI277" s="132"/>
      <c r="SJ277" s="132"/>
      <c r="SK277" s="132"/>
      <c r="SL277" s="132"/>
      <c r="SM277" s="132"/>
      <c r="SN277" s="132"/>
      <c r="SO277" s="132"/>
      <c r="SP277" s="132"/>
      <c r="SQ277" s="132"/>
      <c r="SR277" s="132"/>
      <c r="SS277" s="132"/>
      <c r="ST277" s="132"/>
      <c r="SU277" s="132"/>
      <c r="SV277" s="132"/>
      <c r="SW277" s="132"/>
      <c r="SX277" s="132"/>
      <c r="SY277" s="132"/>
      <c r="SZ277" s="132"/>
      <c r="TA277" s="132"/>
      <c r="TB277" s="132"/>
      <c r="TC277" s="132"/>
      <c r="TD277" s="132"/>
      <c r="TE277" s="132"/>
      <c r="TF277" s="132"/>
      <c r="TG277" s="132"/>
      <c r="TH277" s="132"/>
      <c r="TI277" s="132"/>
      <c r="TJ277" s="132"/>
      <c r="TK277" s="132"/>
      <c r="TL277" s="132"/>
      <c r="TM277" s="132"/>
      <c r="TN277" s="132"/>
      <c r="TO277" s="132"/>
      <c r="TP277" s="132"/>
      <c r="TQ277" s="132"/>
      <c r="TR277" s="132"/>
      <c r="TS277" s="132"/>
      <c r="TT277" s="132"/>
      <c r="TU277" s="132"/>
      <c r="TV277" s="132"/>
      <c r="TW277" s="132"/>
      <c r="TX277" s="132"/>
      <c r="TY277" s="132"/>
      <c r="TZ277" s="132"/>
      <c r="UA277" s="132"/>
      <c r="UB277" s="132"/>
      <c r="UC277" s="132"/>
      <c r="UD277" s="132"/>
      <c r="UE277" s="132"/>
      <c r="UF277" s="132"/>
      <c r="UG277" s="132"/>
      <c r="UH277" s="132"/>
      <c r="UI277" s="132"/>
      <c r="UJ277" s="132"/>
      <c r="UK277" s="132"/>
      <c r="UL277" s="132"/>
      <c r="UM277" s="132"/>
      <c r="UN277" s="132"/>
      <c r="UO277" s="132"/>
      <c r="UP277" s="132"/>
      <c r="UQ277" s="132"/>
      <c r="UR277" s="132"/>
      <c r="US277" s="132"/>
      <c r="UT277" s="132"/>
      <c r="UU277" s="132"/>
      <c r="UV277" s="132"/>
      <c r="UW277" s="132"/>
      <c r="UX277" s="132"/>
      <c r="UY277" s="132"/>
      <c r="UZ277" s="132"/>
      <c r="VA277" s="132"/>
      <c r="VB277" s="132"/>
      <c r="VC277" s="132"/>
      <c r="VD277" s="132"/>
      <c r="VE277" s="132"/>
      <c r="VF277" s="132"/>
      <c r="VG277" s="132"/>
      <c r="VH277" s="132"/>
      <c r="VI277" s="132"/>
      <c r="VJ277" s="132"/>
      <c r="VK277" s="132"/>
      <c r="VL277" s="132"/>
      <c r="VM277" s="132"/>
      <c r="VN277" s="132"/>
      <c r="VO277" s="132"/>
      <c r="VP277" s="132"/>
      <c r="VQ277" s="132"/>
      <c r="VR277" s="132"/>
      <c r="VS277" s="132"/>
      <c r="VT277" s="132"/>
      <c r="VU277" s="132"/>
      <c r="VV277" s="132"/>
      <c r="VW277" s="132"/>
      <c r="VX277" s="132"/>
      <c r="VY277" s="132"/>
      <c r="VZ277" s="132"/>
      <c r="WA277" s="132"/>
      <c r="WB277" s="132"/>
      <c r="WC277" s="132"/>
      <c r="WD277" s="132"/>
      <c r="WE277" s="132"/>
      <c r="WF277" s="132"/>
      <c r="WG277" s="132"/>
      <c r="WH277" s="132"/>
      <c r="WI277" s="132"/>
      <c r="WJ277" s="132"/>
      <c r="WK277" s="132"/>
      <c r="WL277" s="132"/>
      <c r="WM277" s="132"/>
      <c r="WN277" s="132"/>
      <c r="WO277" s="132"/>
      <c r="WP277" s="132"/>
      <c r="WQ277" s="132"/>
      <c r="WR277" s="132"/>
      <c r="WS277" s="132"/>
      <c r="WT277" s="132"/>
      <c r="WU277" s="132"/>
      <c r="WV277" s="132"/>
      <c r="WW277" s="132"/>
      <c r="WX277" s="132"/>
      <c r="WY277" s="132"/>
      <c r="WZ277" s="132"/>
      <c r="XA277" s="132"/>
      <c r="XB277" s="132"/>
      <c r="XC277" s="132"/>
      <c r="XD277" s="132"/>
      <c r="XE277" s="132"/>
      <c r="XF277" s="132"/>
      <c r="XG277" s="132"/>
      <c r="XH277" s="132"/>
      <c r="XI277" s="132"/>
      <c r="XJ277" s="132"/>
      <c r="XK277" s="132"/>
      <c r="XL277" s="132"/>
      <c r="XM277" s="132"/>
      <c r="XN277" s="132"/>
      <c r="XO277" s="132"/>
      <c r="XP277" s="132"/>
      <c r="XQ277" s="132"/>
      <c r="XR277" s="132"/>
      <c r="XS277" s="132"/>
      <c r="XT277" s="132"/>
      <c r="XU277" s="132"/>
      <c r="XV277" s="132"/>
      <c r="XW277" s="132"/>
      <c r="XX277" s="132"/>
      <c r="XY277" s="132"/>
      <c r="XZ277" s="132"/>
      <c r="YA277" s="132"/>
      <c r="YB277" s="132"/>
      <c r="YC277" s="132"/>
      <c r="YD277" s="132"/>
      <c r="YE277" s="132"/>
      <c r="YF277" s="132"/>
      <c r="YG277" s="132"/>
      <c r="YH277" s="132"/>
      <c r="YI277" s="132"/>
      <c r="YJ277" s="132"/>
      <c r="YK277" s="132"/>
      <c r="YL277" s="132"/>
      <c r="YM277" s="132"/>
      <c r="YN277" s="132"/>
      <c r="YO277" s="132"/>
      <c r="YP277" s="132"/>
      <c r="YQ277" s="132"/>
      <c r="YR277" s="132"/>
      <c r="YS277" s="132"/>
      <c r="YT277" s="132"/>
      <c r="YU277" s="132"/>
      <c r="YV277" s="132"/>
      <c r="YW277" s="132"/>
      <c r="YX277" s="132"/>
      <c r="YY277" s="132"/>
      <c r="YZ277" s="132"/>
      <c r="ZA277" s="132"/>
      <c r="ZB277" s="132"/>
      <c r="ZC277" s="132"/>
      <c r="ZD277" s="132"/>
      <c r="ZE277" s="132"/>
      <c r="ZF277" s="132"/>
      <c r="ZG277" s="132"/>
      <c r="ZH277" s="132"/>
      <c r="ZI277" s="132"/>
      <c r="ZJ277" s="132"/>
      <c r="ZK277" s="132"/>
      <c r="ZL277" s="132"/>
      <c r="ZM277" s="132"/>
      <c r="ZN277" s="132"/>
      <c r="ZO277" s="132"/>
      <c r="ZP277" s="132"/>
      <c r="ZQ277" s="132"/>
      <c r="ZR277" s="132"/>
      <c r="ZS277" s="132"/>
      <c r="ZT277" s="132"/>
      <c r="ZU277" s="132"/>
      <c r="ZV277" s="132"/>
      <c r="ZW277" s="132"/>
      <c r="ZX277" s="132"/>
      <c r="ZY277" s="132"/>
      <c r="ZZ277" s="132"/>
      <c r="AAA277" s="132"/>
      <c r="AAB277" s="132"/>
      <c r="AAC277" s="132"/>
      <c r="AAD277" s="132"/>
      <c r="AAE277" s="132"/>
      <c r="AAF277" s="132"/>
      <c r="AAG277" s="132"/>
      <c r="AAH277" s="132"/>
      <c r="AAI277" s="132"/>
      <c r="AAJ277" s="132"/>
      <c r="AAK277" s="132"/>
      <c r="AAL277" s="132"/>
      <c r="AAM277" s="132"/>
      <c r="AAN277" s="132"/>
      <c r="AAO277" s="132"/>
      <c r="AAP277" s="132"/>
      <c r="AAQ277" s="132"/>
      <c r="AAR277" s="132"/>
      <c r="AAS277" s="132"/>
      <c r="AAT277" s="132"/>
      <c r="AAU277" s="132"/>
      <c r="AAV277" s="132"/>
      <c r="AAW277" s="132"/>
      <c r="AAX277" s="132"/>
      <c r="AAY277" s="132"/>
      <c r="AAZ277" s="132"/>
      <c r="ABA277" s="132"/>
      <c r="ABB277" s="132"/>
      <c r="ABC277" s="132"/>
      <c r="ABD277" s="132"/>
      <c r="ABE277" s="132"/>
      <c r="ABF277" s="132"/>
      <c r="ABG277" s="132"/>
      <c r="ABH277" s="132"/>
      <c r="ABI277" s="132"/>
      <c r="ABJ277" s="132"/>
      <c r="ABK277" s="132"/>
      <c r="ABL277" s="132"/>
      <c r="ABM277" s="132"/>
      <c r="ABN277" s="132"/>
      <c r="ABO277" s="132"/>
      <c r="ABP277" s="132"/>
      <c r="ABQ277" s="132"/>
      <c r="ABR277" s="132"/>
      <c r="ABS277" s="132"/>
      <c r="ABT277" s="132"/>
      <c r="ABU277" s="132"/>
      <c r="ABV277" s="132"/>
      <c r="ABW277" s="132"/>
      <c r="ABX277" s="132"/>
      <c r="ABY277" s="132"/>
      <c r="ABZ277" s="132"/>
      <c r="ACA277" s="132"/>
      <c r="ACB277" s="132"/>
      <c r="ACC277" s="132"/>
      <c r="ACD277" s="132"/>
      <c r="ACE277" s="132"/>
      <c r="ACF277" s="132"/>
      <c r="ACG277" s="132"/>
      <c r="ACH277" s="132"/>
      <c r="ACI277" s="132"/>
      <c r="ACJ277" s="132"/>
      <c r="ACK277" s="132"/>
      <c r="ACL277" s="132"/>
      <c r="ACM277" s="132"/>
      <c r="ACN277" s="132"/>
      <c r="ACO277" s="132"/>
      <c r="ACP277" s="132"/>
      <c r="ACQ277" s="132"/>
      <c r="ACR277" s="132"/>
      <c r="ACS277" s="132"/>
      <c r="ACT277" s="132"/>
      <c r="ACU277" s="132"/>
      <c r="ACV277" s="132"/>
      <c r="ACW277" s="132"/>
      <c r="ACX277" s="132"/>
      <c r="ACY277" s="132"/>
      <c r="ACZ277" s="132"/>
      <c r="ADA277" s="132"/>
      <c r="ADB277" s="132"/>
      <c r="ADC277" s="132"/>
      <c r="ADD277" s="132"/>
      <c r="ADE277" s="132"/>
      <c r="ADF277" s="132"/>
      <c r="ADG277" s="132"/>
      <c r="ADH277" s="132"/>
      <c r="ADI277" s="132"/>
      <c r="ADJ277" s="132"/>
      <c r="ADK277" s="132"/>
      <c r="ADL277" s="132"/>
      <c r="ADM277" s="132"/>
      <c r="ADN277" s="132"/>
      <c r="ADO277" s="132"/>
      <c r="ADP277" s="132"/>
      <c r="ADQ277" s="132"/>
      <c r="ADR277" s="132"/>
      <c r="ADS277" s="132"/>
      <c r="ADT277" s="132"/>
      <c r="ADU277" s="132"/>
      <c r="ADV277" s="132"/>
      <c r="ADW277" s="132"/>
      <c r="ADX277" s="132"/>
      <c r="ADY277" s="132"/>
      <c r="ADZ277" s="132"/>
      <c r="AEA277" s="132"/>
      <c r="AEB277" s="132"/>
      <c r="AEC277" s="132"/>
      <c r="AED277" s="132"/>
    </row>
    <row r="278" spans="1:810" customFormat="1" ht="15" customHeight="1" x14ac:dyDescent="0.3">
      <c r="A278" s="49"/>
      <c r="B278" s="51">
        <v>3</v>
      </c>
      <c r="C278" s="78" t="s">
        <v>627</v>
      </c>
      <c r="D278" s="87" t="s">
        <v>494</v>
      </c>
      <c r="E278" s="79" t="s">
        <v>58</v>
      </c>
      <c r="F278" s="79" t="s">
        <v>101</v>
      </c>
      <c r="G278" s="79"/>
      <c r="H278" s="80"/>
      <c r="I278" s="79">
        <v>2</v>
      </c>
      <c r="J278" s="79" t="s">
        <v>32</v>
      </c>
      <c r="K278" s="79" t="s">
        <v>33</v>
      </c>
      <c r="L278" s="105">
        <v>72</v>
      </c>
      <c r="M278" s="82">
        <v>1960</v>
      </c>
      <c r="N278" s="104">
        <v>1960</v>
      </c>
      <c r="O278" s="80"/>
      <c r="P278" s="84"/>
      <c r="Q278" s="84"/>
      <c r="R278" s="85" t="s">
        <v>302</v>
      </c>
      <c r="S278" s="86"/>
      <c r="T278" s="45"/>
      <c r="U278" s="46" t="str">
        <f t="shared" si="4"/>
        <v>Pb</v>
      </c>
      <c r="V278" s="45"/>
      <c r="W278" s="45"/>
      <c r="X278" s="45"/>
      <c r="Y278" s="45"/>
      <c r="Z278" s="45"/>
      <c r="AA278" s="45"/>
      <c r="AB278" s="45"/>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32"/>
      <c r="FH278" s="132"/>
      <c r="FI278" s="132"/>
      <c r="FJ278" s="132"/>
      <c r="FK278" s="132"/>
      <c r="FL278" s="132"/>
      <c r="FM278" s="132"/>
      <c r="FN278" s="132"/>
      <c r="FO278" s="132"/>
      <c r="FP278" s="132"/>
      <c r="FQ278" s="132"/>
      <c r="FR278" s="132"/>
      <c r="FS278" s="132"/>
      <c r="FT278" s="132"/>
      <c r="FU278" s="132"/>
      <c r="FV278" s="132"/>
      <c r="FW278" s="132"/>
      <c r="FX278" s="132"/>
      <c r="FY278" s="132"/>
      <c r="FZ278" s="132"/>
      <c r="GA278" s="132"/>
      <c r="GB278" s="132"/>
      <c r="GC278" s="132"/>
      <c r="GD278" s="132"/>
      <c r="GE278" s="132"/>
      <c r="GF278" s="132"/>
      <c r="GG278" s="132"/>
      <c r="GH278" s="132"/>
      <c r="GI278" s="132"/>
      <c r="GJ278" s="132"/>
      <c r="GK278" s="132"/>
      <c r="GL278" s="132"/>
      <c r="GM278" s="132"/>
      <c r="GN278" s="132"/>
      <c r="GO278" s="132"/>
      <c r="GP278" s="132"/>
      <c r="GQ278" s="132"/>
      <c r="GR278" s="132"/>
      <c r="GS278" s="132"/>
      <c r="GT278" s="132"/>
      <c r="GU278" s="132"/>
      <c r="GV278" s="132"/>
      <c r="GW278" s="132"/>
      <c r="GX278" s="132"/>
      <c r="GY278" s="132"/>
      <c r="GZ278" s="132"/>
      <c r="HA278" s="132"/>
      <c r="HB278" s="132"/>
      <c r="HC278" s="132"/>
      <c r="HD278" s="132"/>
      <c r="HE278" s="132"/>
      <c r="HF278" s="132"/>
      <c r="HG278" s="132"/>
      <c r="HH278" s="132"/>
      <c r="HI278" s="132"/>
      <c r="HJ278" s="132"/>
      <c r="HK278" s="132"/>
      <c r="HL278" s="132"/>
      <c r="HM278" s="132"/>
      <c r="HN278" s="132"/>
      <c r="HO278" s="132"/>
      <c r="HP278" s="132"/>
      <c r="HQ278" s="132"/>
      <c r="HR278" s="132"/>
      <c r="HS278" s="132"/>
      <c r="HT278" s="132"/>
      <c r="HU278" s="132"/>
      <c r="HV278" s="132"/>
      <c r="HW278" s="132"/>
      <c r="HX278" s="132"/>
      <c r="HY278" s="132"/>
      <c r="HZ278" s="132"/>
      <c r="IA278" s="132"/>
      <c r="IB278" s="132"/>
      <c r="IC278" s="132"/>
      <c r="ID278" s="132"/>
      <c r="IE278" s="132"/>
      <c r="IF278" s="132"/>
      <c r="IG278" s="132"/>
      <c r="IH278" s="132"/>
      <c r="II278" s="132"/>
      <c r="IJ278" s="132"/>
      <c r="IK278" s="132"/>
      <c r="IL278" s="132"/>
      <c r="IM278" s="132"/>
      <c r="IN278" s="132"/>
      <c r="IO278" s="132"/>
      <c r="IP278" s="132"/>
      <c r="IQ278" s="132"/>
      <c r="IR278" s="132"/>
      <c r="IS278" s="132"/>
      <c r="IT278" s="132"/>
      <c r="IU278" s="132"/>
      <c r="IV278" s="132"/>
      <c r="IW278" s="132"/>
      <c r="IX278" s="132"/>
      <c r="IY278" s="132"/>
      <c r="IZ278" s="132"/>
      <c r="JA278" s="132"/>
      <c r="JB278" s="132"/>
      <c r="JC278" s="132"/>
      <c r="JD278" s="132"/>
      <c r="JE278" s="132"/>
      <c r="JF278" s="132"/>
      <c r="JG278" s="132"/>
      <c r="JH278" s="132"/>
      <c r="JI278" s="132"/>
      <c r="JJ278" s="132"/>
      <c r="JK278" s="132"/>
      <c r="JL278" s="132"/>
      <c r="JM278" s="132"/>
      <c r="JN278" s="132"/>
      <c r="JO278" s="132"/>
      <c r="JP278" s="132"/>
      <c r="JQ278" s="132"/>
      <c r="JR278" s="132"/>
      <c r="JS278" s="132"/>
      <c r="JT278" s="132"/>
      <c r="JU278" s="132"/>
      <c r="JV278" s="132"/>
      <c r="JW278" s="132"/>
      <c r="JX278" s="132"/>
      <c r="JY278" s="132"/>
      <c r="JZ278" s="132"/>
      <c r="KA278" s="132"/>
      <c r="KB278" s="132"/>
      <c r="KC278" s="132"/>
      <c r="KD278" s="132"/>
      <c r="KE278" s="132"/>
      <c r="KF278" s="132"/>
      <c r="KG278" s="132"/>
      <c r="KH278" s="132"/>
      <c r="KI278" s="132"/>
      <c r="KJ278" s="132"/>
      <c r="KK278" s="132"/>
      <c r="KL278" s="132"/>
      <c r="KM278" s="132"/>
      <c r="KN278" s="132"/>
      <c r="KO278" s="132"/>
      <c r="KP278" s="132"/>
      <c r="KQ278" s="132"/>
      <c r="KR278" s="132"/>
      <c r="KS278" s="132"/>
      <c r="KT278" s="132"/>
      <c r="KU278" s="132"/>
      <c r="KV278" s="132"/>
      <c r="KW278" s="132"/>
      <c r="KX278" s="132"/>
      <c r="KY278" s="132"/>
      <c r="KZ278" s="132"/>
      <c r="LA278" s="132"/>
      <c r="LB278" s="132"/>
      <c r="LC278" s="132"/>
      <c r="LD278" s="132"/>
      <c r="LE278" s="132"/>
      <c r="LF278" s="132"/>
      <c r="LG278" s="132"/>
      <c r="LH278" s="132"/>
      <c r="LI278" s="132"/>
      <c r="LJ278" s="132"/>
      <c r="LK278" s="132"/>
      <c r="LL278" s="132"/>
      <c r="LM278" s="132"/>
      <c r="LN278" s="132"/>
      <c r="LO278" s="132"/>
      <c r="LP278" s="132"/>
      <c r="LQ278" s="132"/>
      <c r="LR278" s="132"/>
      <c r="LS278" s="132"/>
      <c r="LT278" s="132"/>
      <c r="LU278" s="132"/>
      <c r="LV278" s="132"/>
      <c r="LW278" s="132"/>
      <c r="LX278" s="132"/>
      <c r="LY278" s="132"/>
      <c r="LZ278" s="132"/>
      <c r="MA278" s="132"/>
      <c r="MB278" s="132"/>
      <c r="MC278" s="132"/>
      <c r="MD278" s="132"/>
      <c r="ME278" s="132"/>
      <c r="MF278" s="132"/>
      <c r="MG278" s="132"/>
      <c r="MH278" s="132"/>
      <c r="MI278" s="132"/>
      <c r="MJ278" s="132"/>
      <c r="MK278" s="132"/>
      <c r="ML278" s="132"/>
      <c r="MM278" s="132"/>
      <c r="MN278" s="132"/>
      <c r="MO278" s="132"/>
      <c r="MP278" s="132"/>
      <c r="MQ278" s="132"/>
      <c r="MR278" s="132"/>
      <c r="MS278" s="132"/>
      <c r="MT278" s="132"/>
      <c r="MU278" s="132"/>
      <c r="MV278" s="132"/>
      <c r="MW278" s="132"/>
      <c r="MX278" s="132"/>
      <c r="MY278" s="132"/>
      <c r="MZ278" s="132"/>
      <c r="NA278" s="132"/>
      <c r="NB278" s="132"/>
      <c r="NC278" s="132"/>
      <c r="ND278" s="132"/>
      <c r="NE278" s="132"/>
      <c r="NF278" s="132"/>
      <c r="NG278" s="132"/>
      <c r="NH278" s="132"/>
      <c r="NI278" s="132"/>
      <c r="NJ278" s="132"/>
      <c r="NK278" s="132"/>
      <c r="NL278" s="132"/>
      <c r="NM278" s="132"/>
      <c r="NN278" s="132"/>
      <c r="NO278" s="132"/>
      <c r="NP278" s="132"/>
      <c r="NQ278" s="132"/>
      <c r="NR278" s="132"/>
      <c r="NS278" s="132"/>
      <c r="NT278" s="132"/>
      <c r="NU278" s="132"/>
      <c r="NV278" s="132"/>
      <c r="NW278" s="132"/>
      <c r="NX278" s="132"/>
      <c r="NY278" s="132"/>
      <c r="NZ278" s="132"/>
      <c r="OA278" s="132"/>
      <c r="OB278" s="132"/>
      <c r="OC278" s="132"/>
      <c r="OD278" s="132"/>
      <c r="OE278" s="132"/>
      <c r="OF278" s="132"/>
      <c r="OG278" s="132"/>
      <c r="OH278" s="132"/>
      <c r="OI278" s="132"/>
      <c r="OJ278" s="132"/>
      <c r="OK278" s="132"/>
      <c r="OL278" s="132"/>
      <c r="OM278" s="132"/>
      <c r="ON278" s="132"/>
      <c r="OO278" s="132"/>
      <c r="OP278" s="132"/>
      <c r="OQ278" s="132"/>
      <c r="OR278" s="132"/>
      <c r="OS278" s="132"/>
      <c r="OT278" s="132"/>
      <c r="OU278" s="132"/>
      <c r="OV278" s="132"/>
      <c r="OW278" s="132"/>
      <c r="OX278" s="132"/>
      <c r="OY278" s="132"/>
      <c r="OZ278" s="132"/>
      <c r="PA278" s="132"/>
      <c r="PB278" s="132"/>
      <c r="PC278" s="132"/>
      <c r="PD278" s="132"/>
      <c r="PE278" s="132"/>
      <c r="PF278" s="132"/>
      <c r="PG278" s="132"/>
      <c r="PH278" s="132"/>
      <c r="PI278" s="132"/>
      <c r="PJ278" s="132"/>
      <c r="PK278" s="132"/>
      <c r="PL278" s="132"/>
      <c r="PM278" s="132"/>
      <c r="PN278" s="132"/>
      <c r="PO278" s="132"/>
      <c r="PP278" s="132"/>
      <c r="PQ278" s="132"/>
      <c r="PR278" s="132"/>
      <c r="PS278" s="132"/>
      <c r="PT278" s="132"/>
      <c r="PU278" s="132"/>
      <c r="PV278" s="132"/>
      <c r="PW278" s="132"/>
      <c r="PX278" s="132"/>
      <c r="PY278" s="132"/>
      <c r="PZ278" s="132"/>
      <c r="QA278" s="132"/>
      <c r="QB278" s="132"/>
      <c r="QC278" s="132"/>
      <c r="QD278" s="132"/>
      <c r="QE278" s="132"/>
      <c r="QF278" s="132"/>
      <c r="QG278" s="132"/>
      <c r="QH278" s="132"/>
      <c r="QI278" s="132"/>
      <c r="QJ278" s="132"/>
      <c r="QK278" s="132"/>
      <c r="QL278" s="132"/>
      <c r="QM278" s="132"/>
      <c r="QN278" s="132"/>
      <c r="QO278" s="132"/>
      <c r="QP278" s="132"/>
      <c r="QQ278" s="132"/>
      <c r="QR278" s="132"/>
      <c r="QS278" s="132"/>
      <c r="QT278" s="132"/>
      <c r="QU278" s="132"/>
      <c r="QV278" s="132"/>
      <c r="QW278" s="132"/>
      <c r="QX278" s="132"/>
      <c r="QY278" s="132"/>
      <c r="QZ278" s="132"/>
      <c r="RA278" s="132"/>
      <c r="RB278" s="132"/>
      <c r="RC278" s="132"/>
      <c r="RD278" s="132"/>
      <c r="RE278" s="132"/>
      <c r="RF278" s="132"/>
      <c r="RG278" s="132"/>
      <c r="RH278" s="132"/>
      <c r="RI278" s="132"/>
      <c r="RJ278" s="132"/>
      <c r="RK278" s="132"/>
      <c r="RL278" s="132"/>
      <c r="RM278" s="132"/>
      <c r="RN278" s="132"/>
      <c r="RO278" s="132"/>
      <c r="RP278" s="132"/>
      <c r="RQ278" s="132"/>
      <c r="RR278" s="132"/>
      <c r="RS278" s="132"/>
      <c r="RT278" s="132"/>
      <c r="RU278" s="132"/>
      <c r="RV278" s="132"/>
      <c r="RW278" s="132"/>
      <c r="RX278" s="132"/>
      <c r="RY278" s="132"/>
      <c r="RZ278" s="132"/>
      <c r="SA278" s="132"/>
      <c r="SB278" s="132"/>
      <c r="SC278" s="132"/>
      <c r="SD278" s="132"/>
      <c r="SE278" s="132"/>
      <c r="SF278" s="132"/>
      <c r="SG278" s="132"/>
      <c r="SH278" s="132"/>
      <c r="SI278" s="132"/>
      <c r="SJ278" s="132"/>
      <c r="SK278" s="132"/>
      <c r="SL278" s="132"/>
      <c r="SM278" s="132"/>
      <c r="SN278" s="132"/>
      <c r="SO278" s="132"/>
      <c r="SP278" s="132"/>
      <c r="SQ278" s="132"/>
      <c r="SR278" s="132"/>
      <c r="SS278" s="132"/>
      <c r="ST278" s="132"/>
      <c r="SU278" s="132"/>
      <c r="SV278" s="132"/>
      <c r="SW278" s="132"/>
      <c r="SX278" s="132"/>
      <c r="SY278" s="132"/>
      <c r="SZ278" s="132"/>
      <c r="TA278" s="132"/>
      <c r="TB278" s="132"/>
      <c r="TC278" s="132"/>
      <c r="TD278" s="132"/>
      <c r="TE278" s="132"/>
      <c r="TF278" s="132"/>
      <c r="TG278" s="132"/>
      <c r="TH278" s="132"/>
      <c r="TI278" s="132"/>
      <c r="TJ278" s="132"/>
      <c r="TK278" s="132"/>
      <c r="TL278" s="132"/>
      <c r="TM278" s="132"/>
      <c r="TN278" s="132"/>
      <c r="TO278" s="132"/>
      <c r="TP278" s="132"/>
      <c r="TQ278" s="132"/>
      <c r="TR278" s="132"/>
      <c r="TS278" s="132"/>
      <c r="TT278" s="132"/>
      <c r="TU278" s="132"/>
      <c r="TV278" s="132"/>
      <c r="TW278" s="132"/>
      <c r="TX278" s="132"/>
      <c r="TY278" s="132"/>
      <c r="TZ278" s="132"/>
      <c r="UA278" s="132"/>
      <c r="UB278" s="132"/>
      <c r="UC278" s="132"/>
      <c r="UD278" s="132"/>
      <c r="UE278" s="132"/>
      <c r="UF278" s="132"/>
      <c r="UG278" s="132"/>
      <c r="UH278" s="132"/>
      <c r="UI278" s="132"/>
      <c r="UJ278" s="132"/>
      <c r="UK278" s="132"/>
      <c r="UL278" s="132"/>
      <c r="UM278" s="132"/>
      <c r="UN278" s="132"/>
      <c r="UO278" s="132"/>
      <c r="UP278" s="132"/>
      <c r="UQ278" s="132"/>
      <c r="UR278" s="132"/>
      <c r="US278" s="132"/>
      <c r="UT278" s="132"/>
      <c r="UU278" s="132"/>
      <c r="UV278" s="132"/>
      <c r="UW278" s="132"/>
      <c r="UX278" s="132"/>
      <c r="UY278" s="132"/>
      <c r="UZ278" s="132"/>
      <c r="VA278" s="132"/>
      <c r="VB278" s="132"/>
      <c r="VC278" s="132"/>
      <c r="VD278" s="132"/>
      <c r="VE278" s="132"/>
      <c r="VF278" s="132"/>
      <c r="VG278" s="132"/>
      <c r="VH278" s="132"/>
      <c r="VI278" s="132"/>
      <c r="VJ278" s="132"/>
      <c r="VK278" s="132"/>
      <c r="VL278" s="132"/>
      <c r="VM278" s="132"/>
      <c r="VN278" s="132"/>
      <c r="VO278" s="132"/>
      <c r="VP278" s="132"/>
      <c r="VQ278" s="132"/>
      <c r="VR278" s="132"/>
      <c r="VS278" s="132"/>
      <c r="VT278" s="132"/>
      <c r="VU278" s="132"/>
      <c r="VV278" s="132"/>
      <c r="VW278" s="132"/>
      <c r="VX278" s="132"/>
      <c r="VY278" s="132"/>
      <c r="VZ278" s="132"/>
      <c r="WA278" s="132"/>
      <c r="WB278" s="132"/>
      <c r="WC278" s="132"/>
      <c r="WD278" s="132"/>
      <c r="WE278" s="132"/>
      <c r="WF278" s="132"/>
      <c r="WG278" s="132"/>
      <c r="WH278" s="132"/>
      <c r="WI278" s="132"/>
      <c r="WJ278" s="132"/>
      <c r="WK278" s="132"/>
      <c r="WL278" s="132"/>
      <c r="WM278" s="132"/>
      <c r="WN278" s="132"/>
      <c r="WO278" s="132"/>
      <c r="WP278" s="132"/>
      <c r="WQ278" s="132"/>
      <c r="WR278" s="132"/>
      <c r="WS278" s="132"/>
      <c r="WT278" s="132"/>
      <c r="WU278" s="132"/>
      <c r="WV278" s="132"/>
      <c r="WW278" s="132"/>
      <c r="WX278" s="132"/>
      <c r="WY278" s="132"/>
      <c r="WZ278" s="132"/>
      <c r="XA278" s="132"/>
      <c r="XB278" s="132"/>
      <c r="XC278" s="132"/>
      <c r="XD278" s="132"/>
      <c r="XE278" s="132"/>
      <c r="XF278" s="132"/>
      <c r="XG278" s="132"/>
      <c r="XH278" s="132"/>
      <c r="XI278" s="132"/>
      <c r="XJ278" s="132"/>
      <c r="XK278" s="132"/>
      <c r="XL278" s="132"/>
      <c r="XM278" s="132"/>
      <c r="XN278" s="132"/>
      <c r="XO278" s="132"/>
      <c r="XP278" s="132"/>
      <c r="XQ278" s="132"/>
      <c r="XR278" s="132"/>
      <c r="XS278" s="132"/>
      <c r="XT278" s="132"/>
      <c r="XU278" s="132"/>
      <c r="XV278" s="132"/>
      <c r="XW278" s="132"/>
      <c r="XX278" s="132"/>
      <c r="XY278" s="132"/>
      <c r="XZ278" s="132"/>
      <c r="YA278" s="132"/>
      <c r="YB278" s="132"/>
      <c r="YC278" s="132"/>
      <c r="YD278" s="132"/>
      <c r="YE278" s="132"/>
      <c r="YF278" s="132"/>
      <c r="YG278" s="132"/>
      <c r="YH278" s="132"/>
      <c r="YI278" s="132"/>
      <c r="YJ278" s="132"/>
      <c r="YK278" s="132"/>
      <c r="YL278" s="132"/>
      <c r="YM278" s="132"/>
      <c r="YN278" s="132"/>
      <c r="YO278" s="132"/>
      <c r="YP278" s="132"/>
      <c r="YQ278" s="132"/>
      <c r="YR278" s="132"/>
      <c r="YS278" s="132"/>
      <c r="YT278" s="132"/>
      <c r="YU278" s="132"/>
      <c r="YV278" s="132"/>
      <c r="YW278" s="132"/>
      <c r="YX278" s="132"/>
      <c r="YY278" s="132"/>
      <c r="YZ278" s="132"/>
      <c r="ZA278" s="132"/>
      <c r="ZB278" s="132"/>
      <c r="ZC278" s="132"/>
      <c r="ZD278" s="132"/>
      <c r="ZE278" s="132"/>
      <c r="ZF278" s="132"/>
      <c r="ZG278" s="132"/>
      <c r="ZH278" s="132"/>
      <c r="ZI278" s="132"/>
      <c r="ZJ278" s="132"/>
      <c r="ZK278" s="132"/>
      <c r="ZL278" s="132"/>
      <c r="ZM278" s="132"/>
      <c r="ZN278" s="132"/>
      <c r="ZO278" s="132"/>
      <c r="ZP278" s="132"/>
      <c r="ZQ278" s="132"/>
      <c r="ZR278" s="132"/>
      <c r="ZS278" s="132"/>
      <c r="ZT278" s="132"/>
      <c r="ZU278" s="132"/>
      <c r="ZV278" s="132"/>
      <c r="ZW278" s="132"/>
      <c r="ZX278" s="132"/>
      <c r="ZY278" s="132"/>
      <c r="ZZ278" s="132"/>
      <c r="AAA278" s="132"/>
      <c r="AAB278" s="132"/>
      <c r="AAC278" s="132"/>
      <c r="AAD278" s="132"/>
      <c r="AAE278" s="132"/>
      <c r="AAF278" s="132"/>
      <c r="AAG278" s="132"/>
      <c r="AAH278" s="132"/>
      <c r="AAI278" s="132"/>
      <c r="AAJ278" s="132"/>
      <c r="AAK278" s="132"/>
      <c r="AAL278" s="132"/>
      <c r="AAM278" s="132"/>
      <c r="AAN278" s="132"/>
      <c r="AAO278" s="132"/>
      <c r="AAP278" s="132"/>
      <c r="AAQ278" s="132"/>
      <c r="AAR278" s="132"/>
      <c r="AAS278" s="132"/>
      <c r="AAT278" s="132"/>
      <c r="AAU278" s="132"/>
      <c r="AAV278" s="132"/>
      <c r="AAW278" s="132"/>
      <c r="AAX278" s="132"/>
      <c r="AAY278" s="132"/>
      <c r="AAZ278" s="132"/>
      <c r="ABA278" s="132"/>
      <c r="ABB278" s="132"/>
      <c r="ABC278" s="132"/>
      <c r="ABD278" s="132"/>
      <c r="ABE278" s="132"/>
      <c r="ABF278" s="132"/>
      <c r="ABG278" s="132"/>
      <c r="ABH278" s="132"/>
      <c r="ABI278" s="132"/>
      <c r="ABJ278" s="132"/>
      <c r="ABK278" s="132"/>
      <c r="ABL278" s="132"/>
      <c r="ABM278" s="132"/>
      <c r="ABN278" s="132"/>
      <c r="ABO278" s="132"/>
      <c r="ABP278" s="132"/>
      <c r="ABQ278" s="132"/>
      <c r="ABR278" s="132"/>
      <c r="ABS278" s="132"/>
      <c r="ABT278" s="132"/>
      <c r="ABU278" s="132"/>
      <c r="ABV278" s="132"/>
      <c r="ABW278" s="132"/>
      <c r="ABX278" s="132"/>
      <c r="ABY278" s="132"/>
      <c r="ABZ278" s="132"/>
      <c r="ACA278" s="132"/>
      <c r="ACB278" s="132"/>
      <c r="ACC278" s="132"/>
      <c r="ACD278" s="132"/>
      <c r="ACE278" s="132"/>
      <c r="ACF278" s="132"/>
      <c r="ACG278" s="132"/>
      <c r="ACH278" s="132"/>
      <c r="ACI278" s="132"/>
      <c r="ACJ278" s="132"/>
      <c r="ACK278" s="132"/>
      <c r="ACL278" s="132"/>
      <c r="ACM278" s="132"/>
      <c r="ACN278" s="132"/>
      <c r="ACO278" s="132"/>
      <c r="ACP278" s="132"/>
      <c r="ACQ278" s="132"/>
      <c r="ACR278" s="132"/>
      <c r="ACS278" s="132"/>
      <c r="ACT278" s="132"/>
      <c r="ACU278" s="132"/>
      <c r="ACV278" s="132"/>
      <c r="ACW278" s="132"/>
      <c r="ACX278" s="132"/>
      <c r="ACY278" s="132"/>
      <c r="ACZ278" s="132"/>
      <c r="ADA278" s="132"/>
      <c r="ADB278" s="132"/>
      <c r="ADC278" s="132"/>
      <c r="ADD278" s="132"/>
      <c r="ADE278" s="132"/>
      <c r="ADF278" s="132"/>
      <c r="ADG278" s="132"/>
      <c r="ADH278" s="132"/>
      <c r="ADI278" s="132"/>
      <c r="ADJ278" s="132"/>
      <c r="ADK278" s="132"/>
      <c r="ADL278" s="132"/>
      <c r="ADM278" s="132"/>
      <c r="ADN278" s="132"/>
      <c r="ADO278" s="132"/>
      <c r="ADP278" s="132"/>
      <c r="ADQ278" s="132"/>
      <c r="ADR278" s="132"/>
      <c r="ADS278" s="132"/>
      <c r="ADT278" s="132"/>
      <c r="ADU278" s="132"/>
      <c r="ADV278" s="132"/>
      <c r="ADW278" s="132"/>
      <c r="ADX278" s="132"/>
      <c r="ADY278" s="132"/>
      <c r="ADZ278" s="132"/>
      <c r="AEA278" s="132"/>
      <c r="AEB278" s="132"/>
      <c r="AEC278" s="132"/>
      <c r="AED278" s="132"/>
    </row>
    <row r="279" spans="1:810" s="88" customFormat="1" ht="15" customHeight="1" x14ac:dyDescent="0.3">
      <c r="A279" s="49"/>
      <c r="B279" s="51">
        <v>3</v>
      </c>
      <c r="C279" s="108" t="s">
        <v>628</v>
      </c>
      <c r="D279" s="109" t="s">
        <v>49</v>
      </c>
      <c r="E279" s="110"/>
      <c r="F279" s="110"/>
      <c r="G279" s="110"/>
      <c r="H279" s="111"/>
      <c r="I279" s="110">
        <v>1</v>
      </c>
      <c r="J279" s="110" t="s">
        <v>32</v>
      </c>
      <c r="K279" s="110" t="s">
        <v>96</v>
      </c>
      <c r="L279" s="112">
        <v>170</v>
      </c>
      <c r="M279" s="113">
        <v>1959</v>
      </c>
      <c r="N279" s="65">
        <v>21781</v>
      </c>
      <c r="O279" s="111">
        <v>8400</v>
      </c>
      <c r="P279" s="114"/>
      <c r="Q279" s="114"/>
      <c r="R279" s="76" t="s">
        <v>302</v>
      </c>
      <c r="S279" s="74"/>
      <c r="T279" s="45"/>
      <c r="U279" s="46" t="str">
        <f t="shared" si="4"/>
        <v>U</v>
      </c>
      <c r="V279" s="45"/>
      <c r="W279" s="45"/>
      <c r="X279" s="45"/>
      <c r="Y279" s="45"/>
      <c r="Z279" s="45"/>
      <c r="AA279" s="45"/>
      <c r="AB279" s="45"/>
      <c r="AC279" s="10"/>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c r="CR279" s="139"/>
      <c r="CS279" s="139"/>
      <c r="CT279" s="139"/>
      <c r="CU279" s="139"/>
      <c r="CV279" s="139"/>
      <c r="CW279" s="139"/>
      <c r="CX279" s="139"/>
      <c r="CY279" s="139"/>
      <c r="CZ279" s="139"/>
      <c r="DA279" s="139"/>
      <c r="DB279" s="139"/>
      <c r="DC279" s="139"/>
      <c r="DD279" s="139"/>
      <c r="DE279" s="139"/>
      <c r="DF279" s="139"/>
      <c r="DG279" s="139"/>
      <c r="DH279" s="139"/>
      <c r="DI279" s="139"/>
      <c r="DJ279" s="139"/>
      <c r="DK279" s="139"/>
      <c r="DL279" s="139"/>
      <c r="DM279" s="139"/>
      <c r="DN279" s="139"/>
      <c r="DO279" s="139"/>
      <c r="DP279" s="139"/>
      <c r="DQ279" s="139"/>
      <c r="DR279" s="139"/>
      <c r="DS279" s="139"/>
      <c r="DT279" s="139"/>
      <c r="DU279" s="139"/>
      <c r="DV279" s="139"/>
      <c r="DW279" s="139"/>
      <c r="DX279" s="139"/>
      <c r="DY279" s="139"/>
      <c r="DZ279" s="139"/>
      <c r="EA279" s="139"/>
      <c r="EB279" s="139"/>
      <c r="EC279" s="139"/>
      <c r="ED279" s="139"/>
      <c r="EE279" s="139"/>
      <c r="EF279" s="139"/>
      <c r="EG279" s="139"/>
      <c r="EH279" s="139"/>
      <c r="EI279" s="139"/>
      <c r="EJ279" s="139"/>
      <c r="EK279" s="139"/>
      <c r="EL279" s="139"/>
      <c r="EM279" s="139"/>
      <c r="EN279" s="139"/>
      <c r="EO279" s="139"/>
      <c r="EP279" s="139"/>
      <c r="EQ279" s="139"/>
      <c r="ER279" s="139"/>
      <c r="ES279" s="139"/>
      <c r="ET279" s="139"/>
      <c r="EU279" s="139"/>
      <c r="EV279" s="139"/>
      <c r="EW279" s="139"/>
      <c r="EX279" s="139"/>
      <c r="EY279" s="139"/>
      <c r="EZ279" s="139"/>
      <c r="FA279" s="139"/>
      <c r="FB279" s="139"/>
      <c r="FC279" s="139"/>
      <c r="FD279" s="139"/>
      <c r="FE279" s="139"/>
      <c r="FF279" s="139"/>
      <c r="FG279" s="139"/>
      <c r="FH279" s="139"/>
      <c r="FI279" s="139"/>
      <c r="FJ279" s="139"/>
      <c r="FK279" s="139"/>
      <c r="FL279" s="139"/>
      <c r="FM279" s="139"/>
      <c r="FN279" s="139"/>
      <c r="FO279" s="139"/>
      <c r="FP279" s="139"/>
      <c r="FQ279" s="139"/>
      <c r="FR279" s="139"/>
      <c r="FS279" s="139"/>
      <c r="FT279" s="139"/>
      <c r="FU279" s="139"/>
      <c r="FV279" s="139"/>
      <c r="FW279" s="139"/>
      <c r="FX279" s="139"/>
      <c r="FY279" s="139"/>
      <c r="FZ279" s="139"/>
      <c r="GA279" s="139"/>
      <c r="GB279" s="139"/>
      <c r="GC279" s="139"/>
      <c r="GD279" s="139"/>
      <c r="GE279" s="139"/>
      <c r="GF279" s="139"/>
      <c r="GG279" s="139"/>
      <c r="GH279" s="139"/>
      <c r="GI279" s="139"/>
      <c r="GJ279" s="139"/>
      <c r="GK279" s="139"/>
      <c r="GL279" s="139"/>
      <c r="GM279" s="139"/>
      <c r="GN279" s="139"/>
      <c r="GO279" s="139"/>
      <c r="GP279" s="139"/>
      <c r="GQ279" s="139"/>
      <c r="GR279" s="139"/>
      <c r="GS279" s="139"/>
      <c r="GT279" s="139"/>
      <c r="GU279" s="139"/>
      <c r="GV279" s="139"/>
      <c r="GW279" s="139"/>
      <c r="GX279" s="139"/>
      <c r="GY279" s="139"/>
      <c r="GZ279" s="139"/>
      <c r="HA279" s="139"/>
      <c r="HB279" s="139"/>
      <c r="HC279" s="139"/>
      <c r="HD279" s="139"/>
      <c r="HE279" s="139"/>
      <c r="HF279" s="139"/>
      <c r="HG279" s="139"/>
      <c r="HH279" s="139"/>
      <c r="HI279" s="139"/>
      <c r="HJ279" s="139"/>
      <c r="HK279" s="139"/>
      <c r="HL279" s="139"/>
      <c r="HM279" s="139"/>
      <c r="HN279" s="139"/>
      <c r="HO279" s="139"/>
      <c r="HP279" s="139"/>
      <c r="HQ279" s="139"/>
      <c r="HR279" s="139"/>
      <c r="HS279" s="139"/>
      <c r="HT279" s="139"/>
      <c r="HU279" s="139"/>
      <c r="HV279" s="139"/>
      <c r="HW279" s="139"/>
      <c r="HX279" s="139"/>
      <c r="HY279" s="139"/>
      <c r="HZ279" s="139"/>
      <c r="IA279" s="139"/>
      <c r="IB279" s="139"/>
      <c r="IC279" s="139"/>
      <c r="ID279" s="139"/>
      <c r="IE279" s="139"/>
      <c r="IF279" s="139"/>
      <c r="IG279" s="139"/>
      <c r="IH279" s="139"/>
      <c r="II279" s="139"/>
      <c r="IJ279" s="139"/>
      <c r="IK279" s="139"/>
      <c r="IL279" s="139"/>
      <c r="IM279" s="139"/>
      <c r="IN279" s="139"/>
      <c r="IO279" s="139"/>
      <c r="IP279" s="139"/>
      <c r="IQ279" s="139"/>
      <c r="IR279" s="139"/>
      <c r="IS279" s="139"/>
      <c r="IT279" s="139"/>
      <c r="IU279" s="139"/>
      <c r="IV279" s="139"/>
      <c r="IW279" s="139"/>
      <c r="IX279" s="139"/>
      <c r="IY279" s="139"/>
      <c r="IZ279" s="139"/>
      <c r="JA279" s="139"/>
      <c r="JB279" s="139"/>
      <c r="JC279" s="139"/>
      <c r="JD279" s="139"/>
      <c r="JE279" s="139"/>
      <c r="JF279" s="139"/>
      <c r="JG279" s="139"/>
      <c r="JH279" s="139"/>
      <c r="JI279" s="139"/>
      <c r="JJ279" s="139"/>
      <c r="JK279" s="139"/>
      <c r="JL279" s="139"/>
      <c r="JM279" s="139"/>
      <c r="JN279" s="139"/>
      <c r="JO279" s="139"/>
      <c r="JP279" s="139"/>
      <c r="JQ279" s="139"/>
      <c r="JR279" s="139"/>
      <c r="JS279" s="139"/>
      <c r="JT279" s="139"/>
      <c r="JU279" s="139"/>
      <c r="JV279" s="139"/>
      <c r="JW279" s="139"/>
      <c r="JX279" s="139"/>
      <c r="JY279" s="139"/>
      <c r="JZ279" s="139"/>
      <c r="KA279" s="139"/>
      <c r="KB279" s="139"/>
      <c r="KC279" s="139"/>
      <c r="KD279" s="139"/>
      <c r="KE279" s="139"/>
      <c r="KF279" s="139"/>
      <c r="KG279" s="139"/>
      <c r="KH279" s="139"/>
      <c r="KI279" s="139"/>
      <c r="KJ279" s="139"/>
      <c r="KK279" s="139"/>
      <c r="KL279" s="139"/>
      <c r="KM279" s="139"/>
      <c r="KN279" s="139"/>
      <c r="KO279" s="139"/>
      <c r="KP279" s="139"/>
      <c r="KQ279" s="139"/>
      <c r="KR279" s="139"/>
      <c r="KS279" s="139"/>
      <c r="KT279" s="139"/>
      <c r="KU279" s="139"/>
      <c r="KV279" s="139"/>
      <c r="KW279" s="139"/>
      <c r="KX279" s="139"/>
      <c r="KY279" s="139"/>
      <c r="KZ279" s="139"/>
      <c r="LA279" s="139"/>
      <c r="LB279" s="139"/>
      <c r="LC279" s="139"/>
      <c r="LD279" s="139"/>
      <c r="LE279" s="139"/>
      <c r="LF279" s="139"/>
      <c r="LG279" s="139"/>
      <c r="LH279" s="139"/>
      <c r="LI279" s="139"/>
      <c r="LJ279" s="139"/>
      <c r="LK279" s="139"/>
      <c r="LL279" s="139"/>
      <c r="LM279" s="139"/>
      <c r="LN279" s="139"/>
      <c r="LO279" s="139"/>
      <c r="LP279" s="139"/>
      <c r="LQ279" s="139"/>
      <c r="LR279" s="139"/>
      <c r="LS279" s="139"/>
      <c r="LT279" s="139"/>
      <c r="LU279" s="139"/>
      <c r="LV279" s="139"/>
      <c r="LW279" s="139"/>
      <c r="LX279" s="139"/>
      <c r="LY279" s="139"/>
      <c r="LZ279" s="139"/>
      <c r="MA279" s="139"/>
      <c r="MB279" s="139"/>
      <c r="MC279" s="139"/>
      <c r="MD279" s="139"/>
      <c r="ME279" s="139"/>
      <c r="MF279" s="139"/>
      <c r="MG279" s="139"/>
      <c r="MH279" s="139"/>
      <c r="MI279" s="139"/>
      <c r="MJ279" s="139"/>
      <c r="MK279" s="139"/>
      <c r="ML279" s="139"/>
      <c r="MM279" s="139"/>
      <c r="MN279" s="139"/>
      <c r="MO279" s="139"/>
      <c r="MP279" s="139"/>
      <c r="MQ279" s="139"/>
      <c r="MR279" s="139"/>
      <c r="MS279" s="139"/>
      <c r="MT279" s="139"/>
      <c r="MU279" s="139"/>
      <c r="MV279" s="139"/>
      <c r="MW279" s="139"/>
      <c r="MX279" s="139"/>
      <c r="MY279" s="139"/>
      <c r="MZ279" s="139"/>
      <c r="NA279" s="139"/>
      <c r="NB279" s="139"/>
      <c r="NC279" s="139"/>
      <c r="ND279" s="139"/>
      <c r="NE279" s="139"/>
      <c r="NF279" s="139"/>
      <c r="NG279" s="139"/>
      <c r="NH279" s="139"/>
      <c r="NI279" s="139"/>
      <c r="NJ279" s="139"/>
      <c r="NK279" s="139"/>
      <c r="NL279" s="139"/>
      <c r="NM279" s="139"/>
      <c r="NN279" s="139"/>
      <c r="NO279" s="139"/>
      <c r="NP279" s="139"/>
      <c r="NQ279" s="139"/>
      <c r="NR279" s="139"/>
      <c r="NS279" s="139"/>
      <c r="NT279" s="139"/>
      <c r="NU279" s="139"/>
      <c r="NV279" s="139"/>
      <c r="NW279" s="139"/>
      <c r="NX279" s="139"/>
      <c r="NY279" s="139"/>
      <c r="NZ279" s="139"/>
      <c r="OA279" s="139"/>
      <c r="OB279" s="139"/>
      <c r="OC279" s="139"/>
      <c r="OD279" s="139"/>
      <c r="OE279" s="139"/>
      <c r="OF279" s="139"/>
      <c r="OG279" s="139"/>
      <c r="OH279" s="139"/>
      <c r="OI279" s="139"/>
      <c r="OJ279" s="139"/>
      <c r="OK279" s="139"/>
      <c r="OL279" s="139"/>
      <c r="OM279" s="139"/>
      <c r="ON279" s="139"/>
      <c r="OO279" s="139"/>
      <c r="OP279" s="139"/>
      <c r="OQ279" s="139"/>
      <c r="OR279" s="139"/>
      <c r="OS279" s="139"/>
      <c r="OT279" s="139"/>
      <c r="OU279" s="139"/>
      <c r="OV279" s="139"/>
      <c r="OW279" s="139"/>
      <c r="OX279" s="139"/>
      <c r="OY279" s="139"/>
      <c r="OZ279" s="139"/>
      <c r="PA279" s="139"/>
      <c r="PB279" s="139"/>
      <c r="PC279" s="139"/>
      <c r="PD279" s="139"/>
      <c r="PE279" s="139"/>
      <c r="PF279" s="139"/>
      <c r="PG279" s="139"/>
      <c r="PH279" s="139"/>
      <c r="PI279" s="139"/>
      <c r="PJ279" s="139"/>
      <c r="PK279" s="139"/>
      <c r="PL279" s="139"/>
      <c r="PM279" s="139"/>
      <c r="PN279" s="139"/>
      <c r="PO279" s="139"/>
      <c r="PP279" s="139"/>
      <c r="PQ279" s="139"/>
      <c r="PR279" s="139"/>
      <c r="PS279" s="139"/>
      <c r="PT279" s="139"/>
      <c r="PU279" s="139"/>
      <c r="PV279" s="139"/>
      <c r="PW279" s="139"/>
      <c r="PX279" s="139"/>
      <c r="PY279" s="139"/>
      <c r="PZ279" s="139"/>
      <c r="QA279" s="139"/>
      <c r="QB279" s="139"/>
      <c r="QC279" s="139"/>
      <c r="QD279" s="139"/>
      <c r="QE279" s="139"/>
      <c r="QF279" s="139"/>
      <c r="QG279" s="139"/>
      <c r="QH279" s="139"/>
      <c r="QI279" s="139"/>
      <c r="QJ279" s="139"/>
      <c r="QK279" s="139"/>
      <c r="QL279" s="139"/>
      <c r="QM279" s="139"/>
      <c r="QN279" s="139"/>
      <c r="QO279" s="139"/>
      <c r="QP279" s="139"/>
      <c r="QQ279" s="139"/>
      <c r="QR279" s="139"/>
      <c r="QS279" s="139"/>
      <c r="QT279" s="139"/>
      <c r="QU279" s="139"/>
      <c r="QV279" s="139"/>
      <c r="QW279" s="139"/>
      <c r="QX279" s="139"/>
      <c r="QY279" s="139"/>
      <c r="QZ279" s="139"/>
      <c r="RA279" s="139"/>
      <c r="RB279" s="139"/>
      <c r="RC279" s="139"/>
      <c r="RD279" s="139"/>
      <c r="RE279" s="139"/>
      <c r="RF279" s="139"/>
      <c r="RG279" s="139"/>
      <c r="RH279" s="139"/>
      <c r="RI279" s="139"/>
      <c r="RJ279" s="139"/>
      <c r="RK279" s="139"/>
      <c r="RL279" s="139"/>
      <c r="RM279" s="139"/>
      <c r="RN279" s="139"/>
      <c r="RO279" s="139"/>
      <c r="RP279" s="139"/>
      <c r="RQ279" s="139"/>
      <c r="RR279" s="139"/>
      <c r="RS279" s="139"/>
      <c r="RT279" s="139"/>
      <c r="RU279" s="139"/>
      <c r="RV279" s="139"/>
      <c r="RW279" s="139"/>
      <c r="RX279" s="139"/>
      <c r="RY279" s="139"/>
      <c r="RZ279" s="139"/>
      <c r="SA279" s="139"/>
      <c r="SB279" s="139"/>
      <c r="SC279" s="139"/>
      <c r="SD279" s="139"/>
      <c r="SE279" s="139"/>
      <c r="SF279" s="139"/>
      <c r="SG279" s="139"/>
      <c r="SH279" s="139"/>
      <c r="SI279" s="139"/>
      <c r="SJ279" s="139"/>
      <c r="SK279" s="139"/>
      <c r="SL279" s="139"/>
      <c r="SM279" s="139"/>
      <c r="SN279" s="139"/>
      <c r="SO279" s="139"/>
      <c r="SP279" s="139"/>
      <c r="SQ279" s="139"/>
      <c r="SR279" s="139"/>
      <c r="SS279" s="139"/>
      <c r="ST279" s="139"/>
      <c r="SU279" s="139"/>
      <c r="SV279" s="139"/>
      <c r="SW279" s="139"/>
      <c r="SX279" s="139"/>
      <c r="SY279" s="139"/>
      <c r="SZ279" s="139"/>
      <c r="TA279" s="139"/>
      <c r="TB279" s="139"/>
      <c r="TC279" s="139"/>
      <c r="TD279" s="139"/>
      <c r="TE279" s="139"/>
      <c r="TF279" s="139"/>
      <c r="TG279" s="139"/>
      <c r="TH279" s="139"/>
      <c r="TI279" s="139"/>
      <c r="TJ279" s="139"/>
      <c r="TK279" s="139"/>
      <c r="TL279" s="139"/>
      <c r="TM279" s="139"/>
      <c r="TN279" s="139"/>
      <c r="TO279" s="139"/>
      <c r="TP279" s="139"/>
      <c r="TQ279" s="139"/>
      <c r="TR279" s="139"/>
      <c r="TS279" s="139"/>
      <c r="TT279" s="139"/>
      <c r="TU279" s="139"/>
      <c r="TV279" s="139"/>
      <c r="TW279" s="139"/>
      <c r="TX279" s="139"/>
      <c r="TY279" s="139"/>
      <c r="TZ279" s="139"/>
      <c r="UA279" s="139"/>
      <c r="UB279" s="139"/>
      <c r="UC279" s="139"/>
      <c r="UD279" s="139"/>
      <c r="UE279" s="139"/>
      <c r="UF279" s="139"/>
      <c r="UG279" s="139"/>
      <c r="UH279" s="139"/>
      <c r="UI279" s="139"/>
      <c r="UJ279" s="139"/>
      <c r="UK279" s="139"/>
      <c r="UL279" s="139"/>
      <c r="UM279" s="139"/>
      <c r="UN279" s="139"/>
      <c r="UO279" s="139"/>
      <c r="UP279" s="139"/>
      <c r="UQ279" s="139"/>
      <c r="UR279" s="139"/>
      <c r="US279" s="139"/>
      <c r="UT279" s="139"/>
      <c r="UU279" s="139"/>
      <c r="UV279" s="139"/>
      <c r="UW279" s="139"/>
      <c r="UX279" s="139"/>
      <c r="UY279" s="139"/>
      <c r="UZ279" s="139"/>
      <c r="VA279" s="139"/>
      <c r="VB279" s="139"/>
      <c r="VC279" s="139"/>
      <c r="VD279" s="139"/>
      <c r="VE279" s="139"/>
      <c r="VF279" s="139"/>
      <c r="VG279" s="139"/>
      <c r="VH279" s="139"/>
      <c r="VI279" s="139"/>
      <c r="VJ279" s="139"/>
      <c r="VK279" s="139"/>
      <c r="VL279" s="139"/>
      <c r="VM279" s="139"/>
      <c r="VN279" s="139"/>
      <c r="VO279" s="139"/>
      <c r="VP279" s="139"/>
      <c r="VQ279" s="139"/>
      <c r="VR279" s="139"/>
      <c r="VS279" s="139"/>
      <c r="VT279" s="139"/>
      <c r="VU279" s="139"/>
      <c r="VV279" s="139"/>
      <c r="VW279" s="139"/>
      <c r="VX279" s="139"/>
      <c r="VY279" s="139"/>
      <c r="VZ279" s="139"/>
      <c r="WA279" s="139"/>
      <c r="WB279" s="139"/>
      <c r="WC279" s="139"/>
      <c r="WD279" s="139"/>
      <c r="WE279" s="139"/>
      <c r="WF279" s="139"/>
      <c r="WG279" s="139"/>
      <c r="WH279" s="139"/>
      <c r="WI279" s="139"/>
      <c r="WJ279" s="139"/>
      <c r="WK279" s="139"/>
      <c r="WL279" s="139"/>
      <c r="WM279" s="139"/>
      <c r="WN279" s="139"/>
      <c r="WO279" s="139"/>
      <c r="WP279" s="139"/>
      <c r="WQ279" s="139"/>
      <c r="WR279" s="139"/>
      <c r="WS279" s="139"/>
      <c r="WT279" s="139"/>
      <c r="WU279" s="139"/>
      <c r="WV279" s="139"/>
      <c r="WW279" s="139"/>
      <c r="WX279" s="139"/>
      <c r="WY279" s="139"/>
      <c r="WZ279" s="139"/>
      <c r="XA279" s="139"/>
      <c r="XB279" s="139"/>
      <c r="XC279" s="139"/>
      <c r="XD279" s="139"/>
      <c r="XE279" s="139"/>
      <c r="XF279" s="139"/>
      <c r="XG279" s="139"/>
      <c r="XH279" s="139"/>
      <c r="XI279" s="139"/>
      <c r="XJ279" s="139"/>
      <c r="XK279" s="139"/>
      <c r="XL279" s="139"/>
      <c r="XM279" s="139"/>
      <c r="XN279" s="139"/>
      <c r="XO279" s="139"/>
      <c r="XP279" s="139"/>
      <c r="XQ279" s="139"/>
      <c r="XR279" s="139"/>
      <c r="XS279" s="139"/>
      <c r="XT279" s="139"/>
      <c r="XU279" s="139"/>
      <c r="XV279" s="139"/>
      <c r="XW279" s="139"/>
      <c r="XX279" s="139"/>
      <c r="XY279" s="139"/>
      <c r="XZ279" s="139"/>
      <c r="YA279" s="139"/>
      <c r="YB279" s="139"/>
      <c r="YC279" s="139"/>
      <c r="YD279" s="139"/>
      <c r="YE279" s="139"/>
      <c r="YF279" s="139"/>
      <c r="YG279" s="139"/>
      <c r="YH279" s="139"/>
      <c r="YI279" s="139"/>
      <c r="YJ279" s="139"/>
      <c r="YK279" s="139"/>
      <c r="YL279" s="139"/>
      <c r="YM279" s="139"/>
      <c r="YN279" s="139"/>
      <c r="YO279" s="139"/>
      <c r="YP279" s="139"/>
      <c r="YQ279" s="139"/>
      <c r="YR279" s="139"/>
      <c r="YS279" s="139"/>
      <c r="YT279" s="139"/>
      <c r="YU279" s="139"/>
      <c r="YV279" s="139"/>
      <c r="YW279" s="139"/>
      <c r="YX279" s="139"/>
      <c r="YY279" s="139"/>
      <c r="YZ279" s="139"/>
      <c r="ZA279" s="139"/>
      <c r="ZB279" s="139"/>
      <c r="ZC279" s="139"/>
      <c r="ZD279" s="139"/>
      <c r="ZE279" s="139"/>
      <c r="ZF279" s="139"/>
      <c r="ZG279" s="139"/>
      <c r="ZH279" s="139"/>
      <c r="ZI279" s="139"/>
      <c r="ZJ279" s="139"/>
      <c r="ZK279" s="139"/>
      <c r="ZL279" s="139"/>
      <c r="ZM279" s="139"/>
      <c r="ZN279" s="139"/>
      <c r="ZO279" s="139"/>
      <c r="ZP279" s="139"/>
      <c r="ZQ279" s="139"/>
      <c r="ZR279" s="139"/>
      <c r="ZS279" s="139"/>
      <c r="ZT279" s="139"/>
      <c r="ZU279" s="139"/>
      <c r="ZV279" s="139"/>
      <c r="ZW279" s="139"/>
      <c r="ZX279" s="139"/>
      <c r="ZY279" s="139"/>
      <c r="ZZ279" s="139"/>
      <c r="AAA279" s="139"/>
      <c r="AAB279" s="139"/>
      <c r="AAC279" s="139"/>
      <c r="AAD279" s="139"/>
      <c r="AAE279" s="139"/>
      <c r="AAF279" s="139"/>
      <c r="AAG279" s="139"/>
      <c r="AAH279" s="139"/>
      <c r="AAI279" s="139"/>
      <c r="AAJ279" s="139"/>
      <c r="AAK279" s="139"/>
      <c r="AAL279" s="139"/>
      <c r="AAM279" s="139"/>
      <c r="AAN279" s="139"/>
      <c r="AAO279" s="139"/>
      <c r="AAP279" s="139"/>
      <c r="AAQ279" s="139"/>
      <c r="AAR279" s="139"/>
      <c r="AAS279" s="139"/>
      <c r="AAT279" s="139"/>
      <c r="AAU279" s="139"/>
      <c r="AAV279" s="139"/>
      <c r="AAW279" s="139"/>
      <c r="AAX279" s="139"/>
      <c r="AAY279" s="139"/>
      <c r="AAZ279" s="139"/>
      <c r="ABA279" s="139"/>
      <c r="ABB279" s="139"/>
      <c r="ABC279" s="139"/>
      <c r="ABD279" s="139"/>
      <c r="ABE279" s="139"/>
      <c r="ABF279" s="139"/>
      <c r="ABG279" s="139"/>
      <c r="ABH279" s="139"/>
      <c r="ABI279" s="139"/>
      <c r="ABJ279" s="139"/>
      <c r="ABK279" s="139"/>
      <c r="ABL279" s="139"/>
      <c r="ABM279" s="139"/>
      <c r="ABN279" s="139"/>
      <c r="ABO279" s="139"/>
      <c r="ABP279" s="139"/>
      <c r="ABQ279" s="139"/>
      <c r="ABR279" s="139"/>
      <c r="ABS279" s="139"/>
      <c r="ABT279" s="139"/>
      <c r="ABU279" s="139"/>
      <c r="ABV279" s="139"/>
      <c r="ABW279" s="139"/>
      <c r="ABX279" s="139"/>
      <c r="ABY279" s="139"/>
      <c r="ABZ279" s="139"/>
      <c r="ACA279" s="139"/>
      <c r="ACB279" s="139"/>
      <c r="ACC279" s="139"/>
      <c r="ACD279" s="139"/>
      <c r="ACE279" s="139"/>
      <c r="ACF279" s="139"/>
      <c r="ACG279" s="139"/>
      <c r="ACH279" s="139"/>
      <c r="ACI279" s="139"/>
      <c r="ACJ279" s="139"/>
      <c r="ACK279" s="139"/>
      <c r="ACL279" s="139"/>
      <c r="ACM279" s="139"/>
      <c r="ACN279" s="139"/>
      <c r="ACO279" s="139"/>
      <c r="ACP279" s="139"/>
      <c r="ACQ279" s="139"/>
      <c r="ACR279" s="139"/>
      <c r="ACS279" s="139"/>
      <c r="ACT279" s="139"/>
      <c r="ACU279" s="139"/>
      <c r="ACV279" s="139"/>
      <c r="ACW279" s="139"/>
      <c r="ACX279" s="139"/>
      <c r="ACY279" s="139"/>
      <c r="ACZ279" s="139"/>
      <c r="ADA279" s="139"/>
      <c r="ADB279" s="139"/>
      <c r="ADC279" s="139"/>
      <c r="ADD279" s="139"/>
      <c r="ADE279" s="139"/>
      <c r="ADF279" s="139"/>
      <c r="ADG279" s="139"/>
      <c r="ADH279" s="139"/>
      <c r="ADI279" s="139"/>
      <c r="ADJ279" s="139"/>
      <c r="ADK279" s="139"/>
      <c r="ADL279" s="139"/>
      <c r="ADM279" s="139"/>
      <c r="ADN279" s="139"/>
      <c r="ADO279" s="139"/>
      <c r="ADP279" s="139"/>
      <c r="ADQ279" s="139"/>
      <c r="ADR279" s="139"/>
      <c r="ADS279" s="139"/>
      <c r="ADT279" s="139"/>
      <c r="ADU279" s="139"/>
      <c r="ADV279" s="139"/>
      <c r="ADW279" s="139"/>
      <c r="ADX279" s="139"/>
      <c r="ADY279" s="139"/>
      <c r="ADZ279" s="139"/>
      <c r="AEA279" s="139"/>
      <c r="AEB279" s="139"/>
      <c r="AEC279" s="139"/>
      <c r="AED279" s="139"/>
    </row>
    <row r="280" spans="1:810" s="88" customFormat="1" ht="15" customHeight="1" x14ac:dyDescent="0.3">
      <c r="A280" s="49"/>
      <c r="B280" s="51">
        <v>3</v>
      </c>
      <c r="C280" s="108" t="s">
        <v>629</v>
      </c>
      <c r="D280" s="109" t="s">
        <v>63</v>
      </c>
      <c r="E280" s="110" t="s">
        <v>58</v>
      </c>
      <c r="F280" s="110" t="s">
        <v>204</v>
      </c>
      <c r="G280" s="110"/>
      <c r="H280" s="111"/>
      <c r="I280" s="110">
        <v>1</v>
      </c>
      <c r="J280" s="110" t="s">
        <v>32</v>
      </c>
      <c r="K280" s="110" t="s">
        <v>33</v>
      </c>
      <c r="L280" s="112">
        <v>54</v>
      </c>
      <c r="M280" s="113">
        <v>1956</v>
      </c>
      <c r="N280" s="130">
        <v>1956</v>
      </c>
      <c r="O280" s="111"/>
      <c r="P280" s="114"/>
      <c r="Q280" s="114"/>
      <c r="R280" s="76" t="s">
        <v>302</v>
      </c>
      <c r="S280" s="74"/>
      <c r="T280" s="45" t="s">
        <v>347</v>
      </c>
      <c r="U280" s="46" t="str">
        <f t="shared" si="4"/>
        <v>Au</v>
      </c>
      <c r="V280" s="45"/>
      <c r="W280" s="45"/>
      <c r="X280" s="45"/>
      <c r="Y280" s="45"/>
      <c r="Z280" s="45"/>
      <c r="AA280" s="45"/>
      <c r="AB280" s="45"/>
      <c r="AC280" s="10"/>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c r="CR280" s="139"/>
      <c r="CS280" s="139"/>
      <c r="CT280" s="139"/>
      <c r="CU280" s="139"/>
      <c r="CV280" s="139"/>
      <c r="CW280" s="139"/>
      <c r="CX280" s="139"/>
      <c r="CY280" s="139"/>
      <c r="CZ280" s="139"/>
      <c r="DA280" s="139"/>
      <c r="DB280" s="139"/>
      <c r="DC280" s="139"/>
      <c r="DD280" s="139"/>
      <c r="DE280" s="139"/>
      <c r="DF280" s="139"/>
      <c r="DG280" s="139"/>
      <c r="DH280" s="139"/>
      <c r="DI280" s="139"/>
      <c r="DJ280" s="139"/>
      <c r="DK280" s="139"/>
      <c r="DL280" s="139"/>
      <c r="DM280" s="139"/>
      <c r="DN280" s="139"/>
      <c r="DO280" s="139"/>
      <c r="DP280" s="139"/>
      <c r="DQ280" s="139"/>
      <c r="DR280" s="139"/>
      <c r="DS280" s="139"/>
      <c r="DT280" s="139"/>
      <c r="DU280" s="139"/>
      <c r="DV280" s="139"/>
      <c r="DW280" s="139"/>
      <c r="DX280" s="139"/>
      <c r="DY280" s="139"/>
      <c r="DZ280" s="139"/>
      <c r="EA280" s="139"/>
      <c r="EB280" s="139"/>
      <c r="EC280" s="139"/>
      <c r="ED280" s="139"/>
      <c r="EE280" s="139"/>
      <c r="EF280" s="139"/>
      <c r="EG280" s="139"/>
      <c r="EH280" s="139"/>
      <c r="EI280" s="139"/>
      <c r="EJ280" s="139"/>
      <c r="EK280" s="139"/>
      <c r="EL280" s="139"/>
      <c r="EM280" s="139"/>
      <c r="EN280" s="139"/>
      <c r="EO280" s="139"/>
      <c r="EP280" s="139"/>
      <c r="EQ280" s="139"/>
      <c r="ER280" s="139"/>
      <c r="ES280" s="139"/>
      <c r="ET280" s="139"/>
      <c r="EU280" s="139"/>
      <c r="EV280" s="139"/>
      <c r="EW280" s="139"/>
      <c r="EX280" s="139"/>
      <c r="EY280" s="139"/>
      <c r="EZ280" s="139"/>
      <c r="FA280" s="139"/>
      <c r="FB280" s="139"/>
      <c r="FC280" s="139"/>
      <c r="FD280" s="139"/>
      <c r="FE280" s="139"/>
      <c r="FF280" s="139"/>
      <c r="FG280" s="139"/>
      <c r="FH280" s="139"/>
      <c r="FI280" s="139"/>
      <c r="FJ280" s="139"/>
      <c r="FK280" s="139"/>
      <c r="FL280" s="139"/>
      <c r="FM280" s="139"/>
      <c r="FN280" s="139"/>
      <c r="FO280" s="139"/>
      <c r="FP280" s="139"/>
      <c r="FQ280" s="139"/>
      <c r="FR280" s="139"/>
      <c r="FS280" s="139"/>
      <c r="FT280" s="139"/>
      <c r="FU280" s="139"/>
      <c r="FV280" s="139"/>
      <c r="FW280" s="139"/>
      <c r="FX280" s="139"/>
      <c r="FY280" s="139"/>
      <c r="FZ280" s="139"/>
      <c r="GA280" s="139"/>
      <c r="GB280" s="139"/>
      <c r="GC280" s="139"/>
      <c r="GD280" s="139"/>
      <c r="GE280" s="139"/>
      <c r="GF280" s="139"/>
      <c r="GG280" s="139"/>
      <c r="GH280" s="139"/>
      <c r="GI280" s="139"/>
      <c r="GJ280" s="139"/>
      <c r="GK280" s="139"/>
      <c r="GL280" s="139"/>
      <c r="GM280" s="139"/>
      <c r="GN280" s="139"/>
      <c r="GO280" s="139"/>
      <c r="GP280" s="139"/>
      <c r="GQ280" s="139"/>
      <c r="GR280" s="139"/>
      <c r="GS280" s="139"/>
      <c r="GT280" s="139"/>
      <c r="GU280" s="139"/>
      <c r="GV280" s="139"/>
      <c r="GW280" s="139"/>
      <c r="GX280" s="139"/>
      <c r="GY280" s="139"/>
      <c r="GZ280" s="139"/>
      <c r="HA280" s="139"/>
      <c r="HB280" s="139"/>
      <c r="HC280" s="139"/>
      <c r="HD280" s="139"/>
      <c r="HE280" s="139"/>
      <c r="HF280" s="139"/>
      <c r="HG280" s="139"/>
      <c r="HH280" s="139"/>
      <c r="HI280" s="139"/>
      <c r="HJ280" s="139"/>
      <c r="HK280" s="139"/>
      <c r="HL280" s="139"/>
      <c r="HM280" s="139"/>
      <c r="HN280" s="139"/>
      <c r="HO280" s="139"/>
      <c r="HP280" s="139"/>
      <c r="HQ280" s="139"/>
      <c r="HR280" s="139"/>
      <c r="HS280" s="139"/>
      <c r="HT280" s="139"/>
      <c r="HU280" s="139"/>
      <c r="HV280" s="139"/>
      <c r="HW280" s="139"/>
      <c r="HX280" s="139"/>
      <c r="HY280" s="139"/>
      <c r="HZ280" s="139"/>
      <c r="IA280" s="139"/>
      <c r="IB280" s="139"/>
      <c r="IC280" s="139"/>
      <c r="ID280" s="139"/>
      <c r="IE280" s="139"/>
      <c r="IF280" s="139"/>
      <c r="IG280" s="139"/>
      <c r="IH280" s="139"/>
      <c r="II280" s="139"/>
      <c r="IJ280" s="139"/>
      <c r="IK280" s="139"/>
      <c r="IL280" s="139"/>
      <c r="IM280" s="139"/>
      <c r="IN280" s="139"/>
      <c r="IO280" s="139"/>
      <c r="IP280" s="139"/>
      <c r="IQ280" s="139"/>
      <c r="IR280" s="139"/>
      <c r="IS280" s="139"/>
      <c r="IT280" s="139"/>
      <c r="IU280" s="139"/>
      <c r="IV280" s="139"/>
      <c r="IW280" s="139"/>
      <c r="IX280" s="139"/>
      <c r="IY280" s="139"/>
      <c r="IZ280" s="139"/>
      <c r="JA280" s="139"/>
      <c r="JB280" s="139"/>
      <c r="JC280" s="139"/>
      <c r="JD280" s="139"/>
      <c r="JE280" s="139"/>
      <c r="JF280" s="139"/>
      <c r="JG280" s="139"/>
      <c r="JH280" s="139"/>
      <c r="JI280" s="139"/>
      <c r="JJ280" s="139"/>
      <c r="JK280" s="139"/>
      <c r="JL280" s="139"/>
      <c r="JM280" s="139"/>
      <c r="JN280" s="139"/>
      <c r="JO280" s="139"/>
      <c r="JP280" s="139"/>
      <c r="JQ280" s="139"/>
      <c r="JR280" s="139"/>
      <c r="JS280" s="139"/>
      <c r="JT280" s="139"/>
      <c r="JU280" s="139"/>
      <c r="JV280" s="139"/>
      <c r="JW280" s="139"/>
      <c r="JX280" s="139"/>
      <c r="JY280" s="139"/>
      <c r="JZ280" s="139"/>
      <c r="KA280" s="139"/>
      <c r="KB280" s="139"/>
      <c r="KC280" s="139"/>
      <c r="KD280" s="139"/>
      <c r="KE280" s="139"/>
      <c r="KF280" s="139"/>
      <c r="KG280" s="139"/>
      <c r="KH280" s="139"/>
      <c r="KI280" s="139"/>
      <c r="KJ280" s="139"/>
      <c r="KK280" s="139"/>
      <c r="KL280" s="139"/>
      <c r="KM280" s="139"/>
      <c r="KN280" s="139"/>
      <c r="KO280" s="139"/>
      <c r="KP280" s="139"/>
      <c r="KQ280" s="139"/>
      <c r="KR280" s="139"/>
      <c r="KS280" s="139"/>
      <c r="KT280" s="139"/>
      <c r="KU280" s="139"/>
      <c r="KV280" s="139"/>
      <c r="KW280" s="139"/>
      <c r="KX280" s="139"/>
      <c r="KY280" s="139"/>
      <c r="KZ280" s="139"/>
      <c r="LA280" s="139"/>
      <c r="LB280" s="139"/>
      <c r="LC280" s="139"/>
      <c r="LD280" s="139"/>
      <c r="LE280" s="139"/>
      <c r="LF280" s="139"/>
      <c r="LG280" s="139"/>
      <c r="LH280" s="139"/>
      <c r="LI280" s="139"/>
      <c r="LJ280" s="139"/>
      <c r="LK280" s="139"/>
      <c r="LL280" s="139"/>
      <c r="LM280" s="139"/>
      <c r="LN280" s="139"/>
      <c r="LO280" s="139"/>
      <c r="LP280" s="139"/>
      <c r="LQ280" s="139"/>
      <c r="LR280" s="139"/>
      <c r="LS280" s="139"/>
      <c r="LT280" s="139"/>
      <c r="LU280" s="139"/>
      <c r="LV280" s="139"/>
      <c r="LW280" s="139"/>
      <c r="LX280" s="139"/>
      <c r="LY280" s="139"/>
      <c r="LZ280" s="139"/>
      <c r="MA280" s="139"/>
      <c r="MB280" s="139"/>
      <c r="MC280" s="139"/>
      <c r="MD280" s="139"/>
      <c r="ME280" s="139"/>
      <c r="MF280" s="139"/>
      <c r="MG280" s="139"/>
      <c r="MH280" s="139"/>
      <c r="MI280" s="139"/>
      <c r="MJ280" s="139"/>
      <c r="MK280" s="139"/>
      <c r="ML280" s="139"/>
      <c r="MM280" s="139"/>
      <c r="MN280" s="139"/>
      <c r="MO280" s="139"/>
      <c r="MP280" s="139"/>
      <c r="MQ280" s="139"/>
      <c r="MR280" s="139"/>
      <c r="MS280" s="139"/>
      <c r="MT280" s="139"/>
      <c r="MU280" s="139"/>
      <c r="MV280" s="139"/>
      <c r="MW280" s="139"/>
      <c r="MX280" s="139"/>
      <c r="MY280" s="139"/>
      <c r="MZ280" s="139"/>
      <c r="NA280" s="139"/>
      <c r="NB280" s="139"/>
      <c r="NC280" s="139"/>
      <c r="ND280" s="139"/>
      <c r="NE280" s="139"/>
      <c r="NF280" s="139"/>
      <c r="NG280" s="139"/>
      <c r="NH280" s="139"/>
      <c r="NI280" s="139"/>
      <c r="NJ280" s="139"/>
      <c r="NK280" s="139"/>
      <c r="NL280" s="139"/>
      <c r="NM280" s="139"/>
      <c r="NN280" s="139"/>
      <c r="NO280" s="139"/>
      <c r="NP280" s="139"/>
      <c r="NQ280" s="139"/>
      <c r="NR280" s="139"/>
      <c r="NS280" s="139"/>
      <c r="NT280" s="139"/>
      <c r="NU280" s="139"/>
      <c r="NV280" s="139"/>
      <c r="NW280" s="139"/>
      <c r="NX280" s="139"/>
      <c r="NY280" s="139"/>
      <c r="NZ280" s="139"/>
      <c r="OA280" s="139"/>
      <c r="OB280" s="139"/>
      <c r="OC280" s="139"/>
      <c r="OD280" s="139"/>
      <c r="OE280" s="139"/>
      <c r="OF280" s="139"/>
      <c r="OG280" s="139"/>
      <c r="OH280" s="139"/>
      <c r="OI280" s="139"/>
      <c r="OJ280" s="139"/>
      <c r="OK280" s="139"/>
      <c r="OL280" s="139"/>
      <c r="OM280" s="139"/>
      <c r="ON280" s="139"/>
      <c r="OO280" s="139"/>
      <c r="OP280" s="139"/>
      <c r="OQ280" s="139"/>
      <c r="OR280" s="139"/>
      <c r="OS280" s="139"/>
      <c r="OT280" s="139"/>
      <c r="OU280" s="139"/>
      <c r="OV280" s="139"/>
      <c r="OW280" s="139"/>
      <c r="OX280" s="139"/>
      <c r="OY280" s="139"/>
      <c r="OZ280" s="139"/>
      <c r="PA280" s="139"/>
      <c r="PB280" s="139"/>
      <c r="PC280" s="139"/>
      <c r="PD280" s="139"/>
      <c r="PE280" s="139"/>
      <c r="PF280" s="139"/>
      <c r="PG280" s="139"/>
      <c r="PH280" s="139"/>
      <c r="PI280" s="139"/>
      <c r="PJ280" s="139"/>
      <c r="PK280" s="139"/>
      <c r="PL280" s="139"/>
      <c r="PM280" s="139"/>
      <c r="PN280" s="139"/>
      <c r="PO280" s="139"/>
      <c r="PP280" s="139"/>
      <c r="PQ280" s="139"/>
      <c r="PR280" s="139"/>
      <c r="PS280" s="139"/>
      <c r="PT280" s="139"/>
      <c r="PU280" s="139"/>
      <c r="PV280" s="139"/>
      <c r="PW280" s="139"/>
      <c r="PX280" s="139"/>
      <c r="PY280" s="139"/>
      <c r="PZ280" s="139"/>
      <c r="QA280" s="139"/>
      <c r="QB280" s="139"/>
      <c r="QC280" s="139"/>
      <c r="QD280" s="139"/>
      <c r="QE280" s="139"/>
      <c r="QF280" s="139"/>
      <c r="QG280" s="139"/>
      <c r="QH280" s="139"/>
      <c r="QI280" s="139"/>
      <c r="QJ280" s="139"/>
      <c r="QK280" s="139"/>
      <c r="QL280" s="139"/>
      <c r="QM280" s="139"/>
      <c r="QN280" s="139"/>
      <c r="QO280" s="139"/>
      <c r="QP280" s="139"/>
      <c r="QQ280" s="139"/>
      <c r="QR280" s="139"/>
      <c r="QS280" s="139"/>
      <c r="QT280" s="139"/>
      <c r="QU280" s="139"/>
      <c r="QV280" s="139"/>
      <c r="QW280" s="139"/>
      <c r="QX280" s="139"/>
      <c r="QY280" s="139"/>
      <c r="QZ280" s="139"/>
      <c r="RA280" s="139"/>
      <c r="RB280" s="139"/>
      <c r="RC280" s="139"/>
      <c r="RD280" s="139"/>
      <c r="RE280" s="139"/>
      <c r="RF280" s="139"/>
      <c r="RG280" s="139"/>
      <c r="RH280" s="139"/>
      <c r="RI280" s="139"/>
      <c r="RJ280" s="139"/>
      <c r="RK280" s="139"/>
      <c r="RL280" s="139"/>
      <c r="RM280" s="139"/>
      <c r="RN280" s="139"/>
      <c r="RO280" s="139"/>
      <c r="RP280" s="139"/>
      <c r="RQ280" s="139"/>
      <c r="RR280" s="139"/>
      <c r="RS280" s="139"/>
      <c r="RT280" s="139"/>
      <c r="RU280" s="139"/>
      <c r="RV280" s="139"/>
      <c r="RW280" s="139"/>
      <c r="RX280" s="139"/>
      <c r="RY280" s="139"/>
      <c r="RZ280" s="139"/>
      <c r="SA280" s="139"/>
      <c r="SB280" s="139"/>
      <c r="SC280" s="139"/>
      <c r="SD280" s="139"/>
      <c r="SE280" s="139"/>
      <c r="SF280" s="139"/>
      <c r="SG280" s="139"/>
      <c r="SH280" s="139"/>
      <c r="SI280" s="139"/>
      <c r="SJ280" s="139"/>
      <c r="SK280" s="139"/>
      <c r="SL280" s="139"/>
      <c r="SM280" s="139"/>
      <c r="SN280" s="139"/>
      <c r="SO280" s="139"/>
      <c r="SP280" s="139"/>
      <c r="SQ280" s="139"/>
      <c r="SR280" s="139"/>
      <c r="SS280" s="139"/>
      <c r="ST280" s="139"/>
      <c r="SU280" s="139"/>
      <c r="SV280" s="139"/>
      <c r="SW280" s="139"/>
      <c r="SX280" s="139"/>
      <c r="SY280" s="139"/>
      <c r="SZ280" s="139"/>
      <c r="TA280" s="139"/>
      <c r="TB280" s="139"/>
      <c r="TC280" s="139"/>
      <c r="TD280" s="139"/>
      <c r="TE280" s="139"/>
      <c r="TF280" s="139"/>
      <c r="TG280" s="139"/>
      <c r="TH280" s="139"/>
      <c r="TI280" s="139"/>
      <c r="TJ280" s="139"/>
      <c r="TK280" s="139"/>
      <c r="TL280" s="139"/>
      <c r="TM280" s="139"/>
      <c r="TN280" s="139"/>
      <c r="TO280" s="139"/>
      <c r="TP280" s="139"/>
      <c r="TQ280" s="139"/>
      <c r="TR280" s="139"/>
      <c r="TS280" s="139"/>
      <c r="TT280" s="139"/>
      <c r="TU280" s="139"/>
      <c r="TV280" s="139"/>
      <c r="TW280" s="139"/>
      <c r="TX280" s="139"/>
      <c r="TY280" s="139"/>
      <c r="TZ280" s="139"/>
      <c r="UA280" s="139"/>
      <c r="UB280" s="139"/>
      <c r="UC280" s="139"/>
      <c r="UD280" s="139"/>
      <c r="UE280" s="139"/>
      <c r="UF280" s="139"/>
      <c r="UG280" s="139"/>
      <c r="UH280" s="139"/>
      <c r="UI280" s="139"/>
      <c r="UJ280" s="139"/>
      <c r="UK280" s="139"/>
      <c r="UL280" s="139"/>
      <c r="UM280" s="139"/>
      <c r="UN280" s="139"/>
      <c r="UO280" s="139"/>
      <c r="UP280" s="139"/>
      <c r="UQ280" s="139"/>
      <c r="UR280" s="139"/>
      <c r="US280" s="139"/>
      <c r="UT280" s="139"/>
      <c r="UU280" s="139"/>
      <c r="UV280" s="139"/>
      <c r="UW280" s="139"/>
      <c r="UX280" s="139"/>
      <c r="UY280" s="139"/>
      <c r="UZ280" s="139"/>
      <c r="VA280" s="139"/>
      <c r="VB280" s="139"/>
      <c r="VC280" s="139"/>
      <c r="VD280" s="139"/>
      <c r="VE280" s="139"/>
      <c r="VF280" s="139"/>
      <c r="VG280" s="139"/>
      <c r="VH280" s="139"/>
      <c r="VI280" s="139"/>
      <c r="VJ280" s="139"/>
      <c r="VK280" s="139"/>
      <c r="VL280" s="139"/>
      <c r="VM280" s="139"/>
      <c r="VN280" s="139"/>
      <c r="VO280" s="139"/>
      <c r="VP280" s="139"/>
      <c r="VQ280" s="139"/>
      <c r="VR280" s="139"/>
      <c r="VS280" s="139"/>
      <c r="VT280" s="139"/>
      <c r="VU280" s="139"/>
      <c r="VV280" s="139"/>
      <c r="VW280" s="139"/>
      <c r="VX280" s="139"/>
      <c r="VY280" s="139"/>
      <c r="VZ280" s="139"/>
      <c r="WA280" s="139"/>
      <c r="WB280" s="139"/>
      <c r="WC280" s="139"/>
      <c r="WD280" s="139"/>
      <c r="WE280" s="139"/>
      <c r="WF280" s="139"/>
      <c r="WG280" s="139"/>
      <c r="WH280" s="139"/>
      <c r="WI280" s="139"/>
      <c r="WJ280" s="139"/>
      <c r="WK280" s="139"/>
      <c r="WL280" s="139"/>
      <c r="WM280" s="139"/>
      <c r="WN280" s="139"/>
      <c r="WO280" s="139"/>
      <c r="WP280" s="139"/>
      <c r="WQ280" s="139"/>
      <c r="WR280" s="139"/>
      <c r="WS280" s="139"/>
      <c r="WT280" s="139"/>
      <c r="WU280" s="139"/>
      <c r="WV280" s="139"/>
      <c r="WW280" s="139"/>
      <c r="WX280" s="139"/>
      <c r="WY280" s="139"/>
      <c r="WZ280" s="139"/>
      <c r="XA280" s="139"/>
      <c r="XB280" s="139"/>
      <c r="XC280" s="139"/>
      <c r="XD280" s="139"/>
      <c r="XE280" s="139"/>
      <c r="XF280" s="139"/>
      <c r="XG280" s="139"/>
      <c r="XH280" s="139"/>
      <c r="XI280" s="139"/>
      <c r="XJ280" s="139"/>
      <c r="XK280" s="139"/>
      <c r="XL280" s="139"/>
      <c r="XM280" s="139"/>
      <c r="XN280" s="139"/>
      <c r="XO280" s="139"/>
      <c r="XP280" s="139"/>
      <c r="XQ280" s="139"/>
      <c r="XR280" s="139"/>
      <c r="XS280" s="139"/>
      <c r="XT280" s="139"/>
      <c r="XU280" s="139"/>
      <c r="XV280" s="139"/>
      <c r="XW280" s="139"/>
      <c r="XX280" s="139"/>
      <c r="XY280" s="139"/>
      <c r="XZ280" s="139"/>
      <c r="YA280" s="139"/>
      <c r="YB280" s="139"/>
      <c r="YC280" s="139"/>
      <c r="YD280" s="139"/>
      <c r="YE280" s="139"/>
      <c r="YF280" s="139"/>
      <c r="YG280" s="139"/>
      <c r="YH280" s="139"/>
      <c r="YI280" s="139"/>
      <c r="YJ280" s="139"/>
      <c r="YK280" s="139"/>
      <c r="YL280" s="139"/>
      <c r="YM280" s="139"/>
      <c r="YN280" s="139"/>
      <c r="YO280" s="139"/>
      <c r="YP280" s="139"/>
      <c r="YQ280" s="139"/>
      <c r="YR280" s="139"/>
      <c r="YS280" s="139"/>
      <c r="YT280" s="139"/>
      <c r="YU280" s="139"/>
      <c r="YV280" s="139"/>
      <c r="YW280" s="139"/>
      <c r="YX280" s="139"/>
      <c r="YY280" s="139"/>
      <c r="YZ280" s="139"/>
      <c r="ZA280" s="139"/>
      <c r="ZB280" s="139"/>
      <c r="ZC280" s="139"/>
      <c r="ZD280" s="139"/>
      <c r="ZE280" s="139"/>
      <c r="ZF280" s="139"/>
      <c r="ZG280" s="139"/>
      <c r="ZH280" s="139"/>
      <c r="ZI280" s="139"/>
      <c r="ZJ280" s="139"/>
      <c r="ZK280" s="139"/>
      <c r="ZL280" s="139"/>
      <c r="ZM280" s="139"/>
      <c r="ZN280" s="139"/>
      <c r="ZO280" s="139"/>
      <c r="ZP280" s="139"/>
      <c r="ZQ280" s="139"/>
      <c r="ZR280" s="139"/>
      <c r="ZS280" s="139"/>
      <c r="ZT280" s="139"/>
      <c r="ZU280" s="139"/>
      <c r="ZV280" s="139"/>
      <c r="ZW280" s="139"/>
      <c r="ZX280" s="139"/>
      <c r="ZY280" s="139"/>
      <c r="ZZ280" s="139"/>
      <c r="AAA280" s="139"/>
      <c r="AAB280" s="139"/>
      <c r="AAC280" s="139"/>
      <c r="AAD280" s="139"/>
      <c r="AAE280" s="139"/>
      <c r="AAF280" s="139"/>
      <c r="AAG280" s="139"/>
      <c r="AAH280" s="139"/>
      <c r="AAI280" s="139"/>
      <c r="AAJ280" s="139"/>
      <c r="AAK280" s="139"/>
      <c r="AAL280" s="139"/>
      <c r="AAM280" s="139"/>
      <c r="AAN280" s="139"/>
      <c r="AAO280" s="139"/>
      <c r="AAP280" s="139"/>
      <c r="AAQ280" s="139"/>
      <c r="AAR280" s="139"/>
      <c r="AAS280" s="139"/>
      <c r="AAT280" s="139"/>
      <c r="AAU280" s="139"/>
      <c r="AAV280" s="139"/>
      <c r="AAW280" s="139"/>
      <c r="AAX280" s="139"/>
      <c r="AAY280" s="139"/>
      <c r="AAZ280" s="139"/>
      <c r="ABA280" s="139"/>
      <c r="ABB280" s="139"/>
      <c r="ABC280" s="139"/>
      <c r="ABD280" s="139"/>
      <c r="ABE280" s="139"/>
      <c r="ABF280" s="139"/>
      <c r="ABG280" s="139"/>
      <c r="ABH280" s="139"/>
      <c r="ABI280" s="139"/>
      <c r="ABJ280" s="139"/>
      <c r="ABK280" s="139"/>
      <c r="ABL280" s="139"/>
      <c r="ABM280" s="139"/>
      <c r="ABN280" s="139"/>
      <c r="ABO280" s="139"/>
      <c r="ABP280" s="139"/>
      <c r="ABQ280" s="139"/>
      <c r="ABR280" s="139"/>
      <c r="ABS280" s="139"/>
      <c r="ABT280" s="139"/>
      <c r="ABU280" s="139"/>
      <c r="ABV280" s="139"/>
      <c r="ABW280" s="139"/>
      <c r="ABX280" s="139"/>
      <c r="ABY280" s="139"/>
      <c r="ABZ280" s="139"/>
      <c r="ACA280" s="139"/>
      <c r="ACB280" s="139"/>
      <c r="ACC280" s="139"/>
      <c r="ACD280" s="139"/>
      <c r="ACE280" s="139"/>
      <c r="ACF280" s="139"/>
      <c r="ACG280" s="139"/>
      <c r="ACH280" s="139"/>
      <c r="ACI280" s="139"/>
      <c r="ACJ280" s="139"/>
      <c r="ACK280" s="139"/>
      <c r="ACL280" s="139"/>
      <c r="ACM280" s="139"/>
      <c r="ACN280" s="139"/>
      <c r="ACO280" s="139"/>
      <c r="ACP280" s="139"/>
      <c r="ACQ280" s="139"/>
      <c r="ACR280" s="139"/>
      <c r="ACS280" s="139"/>
      <c r="ACT280" s="139"/>
      <c r="ACU280" s="139"/>
      <c r="ACV280" s="139"/>
      <c r="ACW280" s="139"/>
      <c r="ACX280" s="139"/>
      <c r="ACY280" s="139"/>
      <c r="ACZ280" s="139"/>
      <c r="ADA280" s="139"/>
      <c r="ADB280" s="139"/>
      <c r="ADC280" s="139"/>
      <c r="ADD280" s="139"/>
      <c r="ADE280" s="139"/>
      <c r="ADF280" s="139"/>
      <c r="ADG280" s="139"/>
      <c r="ADH280" s="139"/>
      <c r="ADI280" s="139"/>
      <c r="ADJ280" s="139"/>
      <c r="ADK280" s="139"/>
      <c r="ADL280" s="139"/>
      <c r="ADM280" s="139"/>
      <c r="ADN280" s="139"/>
      <c r="ADO280" s="139"/>
      <c r="ADP280" s="139"/>
      <c r="ADQ280" s="139"/>
      <c r="ADR280" s="139"/>
      <c r="ADS280" s="139"/>
      <c r="ADT280" s="139"/>
      <c r="ADU280" s="139"/>
      <c r="ADV280" s="139"/>
      <c r="ADW280" s="139"/>
      <c r="ADX280" s="139"/>
      <c r="ADY280" s="139"/>
      <c r="ADZ280" s="139"/>
      <c r="AEA280" s="139"/>
      <c r="AEB280" s="139"/>
      <c r="AEC280" s="139"/>
      <c r="AED280" s="139"/>
    </row>
    <row r="281" spans="1:810" s="88" customFormat="1" ht="15" customHeight="1" x14ac:dyDescent="0.3">
      <c r="A281" s="49"/>
      <c r="B281" s="51">
        <v>3</v>
      </c>
      <c r="C281" s="108" t="s">
        <v>630</v>
      </c>
      <c r="D281" s="109" t="s">
        <v>31</v>
      </c>
      <c r="E281" s="110" t="s">
        <v>192</v>
      </c>
      <c r="F281" s="110" t="s">
        <v>101</v>
      </c>
      <c r="G281" s="110">
        <v>8</v>
      </c>
      <c r="H281" s="111"/>
      <c r="I281" s="110">
        <v>1</v>
      </c>
      <c r="J281" s="110" t="s">
        <v>32</v>
      </c>
      <c r="K281" s="110" t="s">
        <v>33</v>
      </c>
      <c r="L281" s="112">
        <v>165</v>
      </c>
      <c r="M281" s="113">
        <v>1952</v>
      </c>
      <c r="N281" s="67">
        <v>19054</v>
      </c>
      <c r="O281" s="111"/>
      <c r="P281" s="114"/>
      <c r="Q281" s="114"/>
      <c r="R281" s="76" t="s">
        <v>302</v>
      </c>
      <c r="S281" s="74"/>
      <c r="T281" s="45" t="s">
        <v>166</v>
      </c>
      <c r="U281" s="46" t="str">
        <f t="shared" si="4"/>
        <v>P</v>
      </c>
      <c r="V281" s="45"/>
      <c r="W281" s="45"/>
      <c r="X281" s="45"/>
      <c r="Y281" s="45"/>
      <c r="Z281" s="45"/>
      <c r="AA281" s="45"/>
      <c r="AB281" s="45"/>
      <c r="AC281" s="10"/>
      <c r="AD281" s="139"/>
      <c r="AE281" s="139"/>
      <c r="AF281" s="139"/>
      <c r="AG281" s="139"/>
      <c r="AH281" s="139"/>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c r="BH281" s="139"/>
      <c r="BI281" s="139"/>
      <c r="BJ281" s="139"/>
      <c r="BK281" s="139"/>
      <c r="BL281" s="139"/>
      <c r="BM281" s="139"/>
      <c r="BN281" s="139"/>
      <c r="BO281" s="139"/>
      <c r="BP281" s="139"/>
      <c r="BQ281" s="139"/>
      <c r="BR281" s="139"/>
      <c r="BS281" s="139"/>
      <c r="BT281" s="139"/>
      <c r="BU281" s="139"/>
      <c r="BV281" s="139"/>
      <c r="BW281" s="139"/>
      <c r="BX281" s="139"/>
      <c r="BY281" s="139"/>
      <c r="BZ281" s="139"/>
      <c r="CA281" s="139"/>
      <c r="CB281" s="139"/>
      <c r="CC281" s="139"/>
      <c r="CD281" s="139"/>
      <c r="CE281" s="139"/>
      <c r="CF281" s="139"/>
      <c r="CG281" s="139"/>
      <c r="CH281" s="139"/>
      <c r="CI281" s="139"/>
      <c r="CJ281" s="139"/>
      <c r="CK281" s="139"/>
      <c r="CL281" s="139"/>
      <c r="CM281" s="139"/>
      <c r="CN281" s="139"/>
      <c r="CO281" s="139"/>
      <c r="CP281" s="139"/>
      <c r="CQ281" s="139"/>
      <c r="CR281" s="139"/>
      <c r="CS281" s="139"/>
      <c r="CT281" s="139"/>
      <c r="CU281" s="139"/>
      <c r="CV281" s="139"/>
      <c r="CW281" s="139"/>
      <c r="CX281" s="139"/>
      <c r="CY281" s="139"/>
      <c r="CZ281" s="139"/>
      <c r="DA281" s="139"/>
      <c r="DB281" s="139"/>
      <c r="DC281" s="139"/>
      <c r="DD281" s="139"/>
      <c r="DE281" s="139"/>
      <c r="DF281" s="139"/>
      <c r="DG281" s="139"/>
      <c r="DH281" s="139"/>
      <c r="DI281" s="139"/>
      <c r="DJ281" s="139"/>
      <c r="DK281" s="139"/>
      <c r="DL281" s="139"/>
      <c r="DM281" s="139"/>
      <c r="DN281" s="139"/>
      <c r="DO281" s="139"/>
      <c r="DP281" s="139"/>
      <c r="DQ281" s="139"/>
      <c r="DR281" s="139"/>
      <c r="DS281" s="139"/>
      <c r="DT281" s="139"/>
      <c r="DU281" s="139"/>
      <c r="DV281" s="139"/>
      <c r="DW281" s="139"/>
      <c r="DX281" s="139"/>
      <c r="DY281" s="139"/>
      <c r="DZ281" s="139"/>
      <c r="EA281" s="139"/>
      <c r="EB281" s="139"/>
      <c r="EC281" s="139"/>
      <c r="ED281" s="139"/>
      <c r="EE281" s="139"/>
      <c r="EF281" s="139"/>
      <c r="EG281" s="139"/>
      <c r="EH281" s="139"/>
      <c r="EI281" s="139"/>
      <c r="EJ281" s="139"/>
      <c r="EK281" s="139"/>
      <c r="EL281" s="139"/>
      <c r="EM281" s="139"/>
      <c r="EN281" s="139"/>
      <c r="EO281" s="139"/>
      <c r="EP281" s="139"/>
      <c r="EQ281" s="139"/>
      <c r="ER281" s="139"/>
      <c r="ES281" s="139"/>
      <c r="ET281" s="139"/>
      <c r="EU281" s="139"/>
      <c r="EV281" s="139"/>
      <c r="EW281" s="139"/>
      <c r="EX281" s="139"/>
      <c r="EY281" s="139"/>
      <c r="EZ281" s="139"/>
      <c r="FA281" s="139"/>
      <c r="FB281" s="139"/>
      <c r="FC281" s="139"/>
      <c r="FD281" s="139"/>
      <c r="FE281" s="139"/>
      <c r="FF281" s="139"/>
      <c r="FG281" s="139"/>
      <c r="FH281" s="139"/>
      <c r="FI281" s="139"/>
      <c r="FJ281" s="139"/>
      <c r="FK281" s="139"/>
      <c r="FL281" s="139"/>
      <c r="FM281" s="139"/>
      <c r="FN281" s="139"/>
      <c r="FO281" s="139"/>
      <c r="FP281" s="139"/>
      <c r="FQ281" s="139"/>
      <c r="FR281" s="139"/>
      <c r="FS281" s="139"/>
      <c r="FT281" s="139"/>
      <c r="FU281" s="139"/>
      <c r="FV281" s="139"/>
      <c r="FW281" s="139"/>
      <c r="FX281" s="139"/>
      <c r="FY281" s="139"/>
      <c r="FZ281" s="139"/>
      <c r="GA281" s="139"/>
      <c r="GB281" s="139"/>
      <c r="GC281" s="139"/>
      <c r="GD281" s="139"/>
      <c r="GE281" s="139"/>
      <c r="GF281" s="139"/>
      <c r="GG281" s="139"/>
      <c r="GH281" s="139"/>
      <c r="GI281" s="139"/>
      <c r="GJ281" s="139"/>
      <c r="GK281" s="139"/>
      <c r="GL281" s="139"/>
      <c r="GM281" s="139"/>
      <c r="GN281" s="139"/>
      <c r="GO281" s="139"/>
      <c r="GP281" s="139"/>
      <c r="GQ281" s="139"/>
      <c r="GR281" s="139"/>
      <c r="GS281" s="139"/>
      <c r="GT281" s="139"/>
      <c r="GU281" s="139"/>
      <c r="GV281" s="139"/>
      <c r="GW281" s="139"/>
      <c r="GX281" s="139"/>
      <c r="GY281" s="139"/>
      <c r="GZ281" s="139"/>
      <c r="HA281" s="139"/>
      <c r="HB281" s="139"/>
      <c r="HC281" s="139"/>
      <c r="HD281" s="139"/>
      <c r="HE281" s="139"/>
      <c r="HF281" s="139"/>
      <c r="HG281" s="139"/>
      <c r="HH281" s="139"/>
      <c r="HI281" s="139"/>
      <c r="HJ281" s="139"/>
      <c r="HK281" s="139"/>
      <c r="HL281" s="139"/>
      <c r="HM281" s="139"/>
      <c r="HN281" s="139"/>
      <c r="HO281" s="139"/>
      <c r="HP281" s="139"/>
      <c r="HQ281" s="139"/>
      <c r="HR281" s="139"/>
      <c r="HS281" s="139"/>
      <c r="HT281" s="139"/>
      <c r="HU281" s="139"/>
      <c r="HV281" s="139"/>
      <c r="HW281" s="139"/>
      <c r="HX281" s="139"/>
      <c r="HY281" s="139"/>
      <c r="HZ281" s="139"/>
      <c r="IA281" s="139"/>
      <c r="IB281" s="139"/>
      <c r="IC281" s="139"/>
      <c r="ID281" s="139"/>
      <c r="IE281" s="139"/>
      <c r="IF281" s="139"/>
      <c r="IG281" s="139"/>
      <c r="IH281" s="139"/>
      <c r="II281" s="139"/>
      <c r="IJ281" s="139"/>
      <c r="IK281" s="139"/>
      <c r="IL281" s="139"/>
      <c r="IM281" s="139"/>
      <c r="IN281" s="139"/>
      <c r="IO281" s="139"/>
      <c r="IP281" s="139"/>
      <c r="IQ281" s="139"/>
      <c r="IR281" s="139"/>
      <c r="IS281" s="139"/>
      <c r="IT281" s="139"/>
      <c r="IU281" s="139"/>
      <c r="IV281" s="139"/>
      <c r="IW281" s="139"/>
      <c r="IX281" s="139"/>
      <c r="IY281" s="139"/>
      <c r="IZ281" s="139"/>
      <c r="JA281" s="139"/>
      <c r="JB281" s="139"/>
      <c r="JC281" s="139"/>
      <c r="JD281" s="139"/>
      <c r="JE281" s="139"/>
      <c r="JF281" s="139"/>
      <c r="JG281" s="139"/>
      <c r="JH281" s="139"/>
      <c r="JI281" s="139"/>
      <c r="JJ281" s="139"/>
      <c r="JK281" s="139"/>
      <c r="JL281" s="139"/>
      <c r="JM281" s="139"/>
      <c r="JN281" s="139"/>
      <c r="JO281" s="139"/>
      <c r="JP281" s="139"/>
      <c r="JQ281" s="139"/>
      <c r="JR281" s="139"/>
      <c r="JS281" s="139"/>
      <c r="JT281" s="139"/>
      <c r="JU281" s="139"/>
      <c r="JV281" s="139"/>
      <c r="JW281" s="139"/>
      <c r="JX281" s="139"/>
      <c r="JY281" s="139"/>
      <c r="JZ281" s="139"/>
      <c r="KA281" s="139"/>
      <c r="KB281" s="139"/>
      <c r="KC281" s="139"/>
      <c r="KD281" s="139"/>
      <c r="KE281" s="139"/>
      <c r="KF281" s="139"/>
      <c r="KG281" s="139"/>
      <c r="KH281" s="139"/>
      <c r="KI281" s="139"/>
      <c r="KJ281" s="139"/>
      <c r="KK281" s="139"/>
      <c r="KL281" s="139"/>
      <c r="KM281" s="139"/>
      <c r="KN281" s="139"/>
      <c r="KO281" s="139"/>
      <c r="KP281" s="139"/>
      <c r="KQ281" s="139"/>
      <c r="KR281" s="139"/>
      <c r="KS281" s="139"/>
      <c r="KT281" s="139"/>
      <c r="KU281" s="139"/>
      <c r="KV281" s="139"/>
      <c r="KW281" s="139"/>
      <c r="KX281" s="139"/>
      <c r="KY281" s="139"/>
      <c r="KZ281" s="139"/>
      <c r="LA281" s="139"/>
      <c r="LB281" s="139"/>
      <c r="LC281" s="139"/>
      <c r="LD281" s="139"/>
      <c r="LE281" s="139"/>
      <c r="LF281" s="139"/>
      <c r="LG281" s="139"/>
      <c r="LH281" s="139"/>
      <c r="LI281" s="139"/>
      <c r="LJ281" s="139"/>
      <c r="LK281" s="139"/>
      <c r="LL281" s="139"/>
      <c r="LM281" s="139"/>
      <c r="LN281" s="139"/>
      <c r="LO281" s="139"/>
      <c r="LP281" s="139"/>
      <c r="LQ281" s="139"/>
      <c r="LR281" s="139"/>
      <c r="LS281" s="139"/>
      <c r="LT281" s="139"/>
      <c r="LU281" s="139"/>
      <c r="LV281" s="139"/>
      <c r="LW281" s="139"/>
      <c r="LX281" s="139"/>
      <c r="LY281" s="139"/>
      <c r="LZ281" s="139"/>
      <c r="MA281" s="139"/>
      <c r="MB281" s="139"/>
      <c r="MC281" s="139"/>
      <c r="MD281" s="139"/>
      <c r="ME281" s="139"/>
      <c r="MF281" s="139"/>
      <c r="MG281" s="139"/>
      <c r="MH281" s="139"/>
      <c r="MI281" s="139"/>
      <c r="MJ281" s="139"/>
      <c r="MK281" s="139"/>
      <c r="ML281" s="139"/>
      <c r="MM281" s="139"/>
      <c r="MN281" s="139"/>
      <c r="MO281" s="139"/>
      <c r="MP281" s="139"/>
      <c r="MQ281" s="139"/>
      <c r="MR281" s="139"/>
      <c r="MS281" s="139"/>
      <c r="MT281" s="139"/>
      <c r="MU281" s="139"/>
      <c r="MV281" s="139"/>
      <c r="MW281" s="139"/>
      <c r="MX281" s="139"/>
      <c r="MY281" s="139"/>
      <c r="MZ281" s="139"/>
      <c r="NA281" s="139"/>
      <c r="NB281" s="139"/>
      <c r="NC281" s="139"/>
      <c r="ND281" s="139"/>
      <c r="NE281" s="139"/>
      <c r="NF281" s="139"/>
      <c r="NG281" s="139"/>
      <c r="NH281" s="139"/>
      <c r="NI281" s="139"/>
      <c r="NJ281" s="139"/>
      <c r="NK281" s="139"/>
      <c r="NL281" s="139"/>
      <c r="NM281" s="139"/>
      <c r="NN281" s="139"/>
      <c r="NO281" s="139"/>
      <c r="NP281" s="139"/>
      <c r="NQ281" s="139"/>
      <c r="NR281" s="139"/>
      <c r="NS281" s="139"/>
      <c r="NT281" s="139"/>
      <c r="NU281" s="139"/>
      <c r="NV281" s="139"/>
      <c r="NW281" s="139"/>
      <c r="NX281" s="139"/>
      <c r="NY281" s="139"/>
      <c r="NZ281" s="139"/>
      <c r="OA281" s="139"/>
      <c r="OB281" s="139"/>
      <c r="OC281" s="139"/>
      <c r="OD281" s="139"/>
      <c r="OE281" s="139"/>
      <c r="OF281" s="139"/>
      <c r="OG281" s="139"/>
      <c r="OH281" s="139"/>
      <c r="OI281" s="139"/>
      <c r="OJ281" s="139"/>
      <c r="OK281" s="139"/>
      <c r="OL281" s="139"/>
      <c r="OM281" s="139"/>
      <c r="ON281" s="139"/>
      <c r="OO281" s="139"/>
      <c r="OP281" s="139"/>
      <c r="OQ281" s="139"/>
      <c r="OR281" s="139"/>
      <c r="OS281" s="139"/>
      <c r="OT281" s="139"/>
      <c r="OU281" s="139"/>
      <c r="OV281" s="139"/>
      <c r="OW281" s="139"/>
      <c r="OX281" s="139"/>
      <c r="OY281" s="139"/>
      <c r="OZ281" s="139"/>
      <c r="PA281" s="139"/>
      <c r="PB281" s="139"/>
      <c r="PC281" s="139"/>
      <c r="PD281" s="139"/>
      <c r="PE281" s="139"/>
      <c r="PF281" s="139"/>
      <c r="PG281" s="139"/>
      <c r="PH281" s="139"/>
      <c r="PI281" s="139"/>
      <c r="PJ281" s="139"/>
      <c r="PK281" s="139"/>
      <c r="PL281" s="139"/>
      <c r="PM281" s="139"/>
      <c r="PN281" s="139"/>
      <c r="PO281" s="139"/>
      <c r="PP281" s="139"/>
      <c r="PQ281" s="139"/>
      <c r="PR281" s="139"/>
      <c r="PS281" s="139"/>
      <c r="PT281" s="139"/>
      <c r="PU281" s="139"/>
      <c r="PV281" s="139"/>
      <c r="PW281" s="139"/>
      <c r="PX281" s="139"/>
      <c r="PY281" s="139"/>
      <c r="PZ281" s="139"/>
      <c r="QA281" s="139"/>
      <c r="QB281" s="139"/>
      <c r="QC281" s="139"/>
      <c r="QD281" s="139"/>
      <c r="QE281" s="139"/>
      <c r="QF281" s="139"/>
      <c r="QG281" s="139"/>
      <c r="QH281" s="139"/>
      <c r="QI281" s="139"/>
      <c r="QJ281" s="139"/>
      <c r="QK281" s="139"/>
      <c r="QL281" s="139"/>
      <c r="QM281" s="139"/>
      <c r="QN281" s="139"/>
      <c r="QO281" s="139"/>
      <c r="QP281" s="139"/>
      <c r="QQ281" s="139"/>
      <c r="QR281" s="139"/>
      <c r="QS281" s="139"/>
      <c r="QT281" s="139"/>
      <c r="QU281" s="139"/>
      <c r="QV281" s="139"/>
      <c r="QW281" s="139"/>
      <c r="QX281" s="139"/>
      <c r="QY281" s="139"/>
      <c r="QZ281" s="139"/>
      <c r="RA281" s="139"/>
      <c r="RB281" s="139"/>
      <c r="RC281" s="139"/>
      <c r="RD281" s="139"/>
      <c r="RE281" s="139"/>
      <c r="RF281" s="139"/>
      <c r="RG281" s="139"/>
      <c r="RH281" s="139"/>
      <c r="RI281" s="139"/>
      <c r="RJ281" s="139"/>
      <c r="RK281" s="139"/>
      <c r="RL281" s="139"/>
      <c r="RM281" s="139"/>
      <c r="RN281" s="139"/>
      <c r="RO281" s="139"/>
      <c r="RP281" s="139"/>
      <c r="RQ281" s="139"/>
      <c r="RR281" s="139"/>
      <c r="RS281" s="139"/>
      <c r="RT281" s="139"/>
      <c r="RU281" s="139"/>
      <c r="RV281" s="139"/>
      <c r="RW281" s="139"/>
      <c r="RX281" s="139"/>
      <c r="RY281" s="139"/>
      <c r="RZ281" s="139"/>
      <c r="SA281" s="139"/>
      <c r="SB281" s="139"/>
      <c r="SC281" s="139"/>
      <c r="SD281" s="139"/>
      <c r="SE281" s="139"/>
      <c r="SF281" s="139"/>
      <c r="SG281" s="139"/>
      <c r="SH281" s="139"/>
      <c r="SI281" s="139"/>
      <c r="SJ281" s="139"/>
      <c r="SK281" s="139"/>
      <c r="SL281" s="139"/>
      <c r="SM281" s="139"/>
      <c r="SN281" s="139"/>
      <c r="SO281" s="139"/>
      <c r="SP281" s="139"/>
      <c r="SQ281" s="139"/>
      <c r="SR281" s="139"/>
      <c r="SS281" s="139"/>
      <c r="ST281" s="139"/>
      <c r="SU281" s="139"/>
      <c r="SV281" s="139"/>
      <c r="SW281" s="139"/>
      <c r="SX281" s="139"/>
      <c r="SY281" s="139"/>
      <c r="SZ281" s="139"/>
      <c r="TA281" s="139"/>
      <c r="TB281" s="139"/>
      <c r="TC281" s="139"/>
      <c r="TD281" s="139"/>
      <c r="TE281" s="139"/>
      <c r="TF281" s="139"/>
      <c r="TG281" s="139"/>
      <c r="TH281" s="139"/>
      <c r="TI281" s="139"/>
      <c r="TJ281" s="139"/>
      <c r="TK281" s="139"/>
      <c r="TL281" s="139"/>
      <c r="TM281" s="139"/>
      <c r="TN281" s="139"/>
      <c r="TO281" s="139"/>
      <c r="TP281" s="139"/>
      <c r="TQ281" s="139"/>
      <c r="TR281" s="139"/>
      <c r="TS281" s="139"/>
      <c r="TT281" s="139"/>
      <c r="TU281" s="139"/>
      <c r="TV281" s="139"/>
      <c r="TW281" s="139"/>
      <c r="TX281" s="139"/>
      <c r="TY281" s="139"/>
      <c r="TZ281" s="139"/>
      <c r="UA281" s="139"/>
      <c r="UB281" s="139"/>
      <c r="UC281" s="139"/>
      <c r="UD281" s="139"/>
      <c r="UE281" s="139"/>
      <c r="UF281" s="139"/>
      <c r="UG281" s="139"/>
      <c r="UH281" s="139"/>
      <c r="UI281" s="139"/>
      <c r="UJ281" s="139"/>
      <c r="UK281" s="139"/>
      <c r="UL281" s="139"/>
      <c r="UM281" s="139"/>
      <c r="UN281" s="139"/>
      <c r="UO281" s="139"/>
      <c r="UP281" s="139"/>
      <c r="UQ281" s="139"/>
      <c r="UR281" s="139"/>
      <c r="US281" s="139"/>
      <c r="UT281" s="139"/>
      <c r="UU281" s="139"/>
      <c r="UV281" s="139"/>
      <c r="UW281" s="139"/>
      <c r="UX281" s="139"/>
      <c r="UY281" s="139"/>
      <c r="UZ281" s="139"/>
      <c r="VA281" s="139"/>
      <c r="VB281" s="139"/>
      <c r="VC281" s="139"/>
      <c r="VD281" s="139"/>
      <c r="VE281" s="139"/>
      <c r="VF281" s="139"/>
      <c r="VG281" s="139"/>
      <c r="VH281" s="139"/>
      <c r="VI281" s="139"/>
      <c r="VJ281" s="139"/>
      <c r="VK281" s="139"/>
      <c r="VL281" s="139"/>
      <c r="VM281" s="139"/>
      <c r="VN281" s="139"/>
      <c r="VO281" s="139"/>
      <c r="VP281" s="139"/>
      <c r="VQ281" s="139"/>
      <c r="VR281" s="139"/>
      <c r="VS281" s="139"/>
      <c r="VT281" s="139"/>
      <c r="VU281" s="139"/>
      <c r="VV281" s="139"/>
      <c r="VW281" s="139"/>
      <c r="VX281" s="139"/>
      <c r="VY281" s="139"/>
      <c r="VZ281" s="139"/>
      <c r="WA281" s="139"/>
      <c r="WB281" s="139"/>
      <c r="WC281" s="139"/>
      <c r="WD281" s="139"/>
      <c r="WE281" s="139"/>
      <c r="WF281" s="139"/>
      <c r="WG281" s="139"/>
      <c r="WH281" s="139"/>
      <c r="WI281" s="139"/>
      <c r="WJ281" s="139"/>
      <c r="WK281" s="139"/>
      <c r="WL281" s="139"/>
      <c r="WM281" s="139"/>
      <c r="WN281" s="139"/>
      <c r="WO281" s="139"/>
      <c r="WP281" s="139"/>
      <c r="WQ281" s="139"/>
      <c r="WR281" s="139"/>
      <c r="WS281" s="139"/>
      <c r="WT281" s="139"/>
      <c r="WU281" s="139"/>
      <c r="WV281" s="139"/>
      <c r="WW281" s="139"/>
      <c r="WX281" s="139"/>
      <c r="WY281" s="139"/>
      <c r="WZ281" s="139"/>
      <c r="XA281" s="139"/>
      <c r="XB281" s="139"/>
      <c r="XC281" s="139"/>
      <c r="XD281" s="139"/>
      <c r="XE281" s="139"/>
      <c r="XF281" s="139"/>
      <c r="XG281" s="139"/>
      <c r="XH281" s="139"/>
      <c r="XI281" s="139"/>
      <c r="XJ281" s="139"/>
      <c r="XK281" s="139"/>
      <c r="XL281" s="139"/>
      <c r="XM281" s="139"/>
      <c r="XN281" s="139"/>
      <c r="XO281" s="139"/>
      <c r="XP281" s="139"/>
      <c r="XQ281" s="139"/>
      <c r="XR281" s="139"/>
      <c r="XS281" s="139"/>
      <c r="XT281" s="139"/>
      <c r="XU281" s="139"/>
      <c r="XV281" s="139"/>
      <c r="XW281" s="139"/>
      <c r="XX281" s="139"/>
      <c r="XY281" s="139"/>
      <c r="XZ281" s="139"/>
      <c r="YA281" s="139"/>
      <c r="YB281" s="139"/>
      <c r="YC281" s="139"/>
      <c r="YD281" s="139"/>
      <c r="YE281" s="139"/>
      <c r="YF281" s="139"/>
      <c r="YG281" s="139"/>
      <c r="YH281" s="139"/>
      <c r="YI281" s="139"/>
      <c r="YJ281" s="139"/>
      <c r="YK281" s="139"/>
      <c r="YL281" s="139"/>
      <c r="YM281" s="139"/>
      <c r="YN281" s="139"/>
      <c r="YO281" s="139"/>
      <c r="YP281" s="139"/>
      <c r="YQ281" s="139"/>
      <c r="YR281" s="139"/>
      <c r="YS281" s="139"/>
      <c r="YT281" s="139"/>
      <c r="YU281" s="139"/>
      <c r="YV281" s="139"/>
      <c r="YW281" s="139"/>
      <c r="YX281" s="139"/>
      <c r="YY281" s="139"/>
      <c r="YZ281" s="139"/>
      <c r="ZA281" s="139"/>
      <c r="ZB281" s="139"/>
      <c r="ZC281" s="139"/>
      <c r="ZD281" s="139"/>
      <c r="ZE281" s="139"/>
      <c r="ZF281" s="139"/>
      <c r="ZG281" s="139"/>
      <c r="ZH281" s="139"/>
      <c r="ZI281" s="139"/>
      <c r="ZJ281" s="139"/>
      <c r="ZK281" s="139"/>
      <c r="ZL281" s="139"/>
      <c r="ZM281" s="139"/>
      <c r="ZN281" s="139"/>
      <c r="ZO281" s="139"/>
      <c r="ZP281" s="139"/>
      <c r="ZQ281" s="139"/>
      <c r="ZR281" s="139"/>
      <c r="ZS281" s="139"/>
      <c r="ZT281" s="139"/>
      <c r="ZU281" s="139"/>
      <c r="ZV281" s="139"/>
      <c r="ZW281" s="139"/>
      <c r="ZX281" s="139"/>
      <c r="ZY281" s="139"/>
      <c r="ZZ281" s="139"/>
      <c r="AAA281" s="139"/>
      <c r="AAB281" s="139"/>
      <c r="AAC281" s="139"/>
      <c r="AAD281" s="139"/>
      <c r="AAE281" s="139"/>
      <c r="AAF281" s="139"/>
      <c r="AAG281" s="139"/>
      <c r="AAH281" s="139"/>
      <c r="AAI281" s="139"/>
      <c r="AAJ281" s="139"/>
      <c r="AAK281" s="139"/>
      <c r="AAL281" s="139"/>
      <c r="AAM281" s="139"/>
      <c r="AAN281" s="139"/>
      <c r="AAO281" s="139"/>
      <c r="AAP281" s="139"/>
      <c r="AAQ281" s="139"/>
      <c r="AAR281" s="139"/>
      <c r="AAS281" s="139"/>
      <c r="AAT281" s="139"/>
      <c r="AAU281" s="139"/>
      <c r="AAV281" s="139"/>
      <c r="AAW281" s="139"/>
      <c r="AAX281" s="139"/>
      <c r="AAY281" s="139"/>
      <c r="AAZ281" s="139"/>
      <c r="ABA281" s="139"/>
      <c r="ABB281" s="139"/>
      <c r="ABC281" s="139"/>
      <c r="ABD281" s="139"/>
      <c r="ABE281" s="139"/>
      <c r="ABF281" s="139"/>
      <c r="ABG281" s="139"/>
      <c r="ABH281" s="139"/>
      <c r="ABI281" s="139"/>
      <c r="ABJ281" s="139"/>
      <c r="ABK281" s="139"/>
      <c r="ABL281" s="139"/>
      <c r="ABM281" s="139"/>
      <c r="ABN281" s="139"/>
      <c r="ABO281" s="139"/>
      <c r="ABP281" s="139"/>
      <c r="ABQ281" s="139"/>
      <c r="ABR281" s="139"/>
      <c r="ABS281" s="139"/>
      <c r="ABT281" s="139"/>
      <c r="ABU281" s="139"/>
      <c r="ABV281" s="139"/>
      <c r="ABW281" s="139"/>
      <c r="ABX281" s="139"/>
      <c r="ABY281" s="139"/>
      <c r="ABZ281" s="139"/>
      <c r="ACA281" s="139"/>
      <c r="ACB281" s="139"/>
      <c r="ACC281" s="139"/>
      <c r="ACD281" s="139"/>
      <c r="ACE281" s="139"/>
      <c r="ACF281" s="139"/>
      <c r="ACG281" s="139"/>
      <c r="ACH281" s="139"/>
      <c r="ACI281" s="139"/>
      <c r="ACJ281" s="139"/>
      <c r="ACK281" s="139"/>
      <c r="ACL281" s="139"/>
      <c r="ACM281" s="139"/>
      <c r="ACN281" s="139"/>
      <c r="ACO281" s="139"/>
      <c r="ACP281" s="139"/>
      <c r="ACQ281" s="139"/>
      <c r="ACR281" s="139"/>
      <c r="ACS281" s="139"/>
      <c r="ACT281" s="139"/>
      <c r="ACU281" s="139"/>
      <c r="ACV281" s="139"/>
      <c r="ACW281" s="139"/>
      <c r="ACX281" s="139"/>
      <c r="ACY281" s="139"/>
      <c r="ACZ281" s="139"/>
      <c r="ADA281" s="139"/>
      <c r="ADB281" s="139"/>
      <c r="ADC281" s="139"/>
      <c r="ADD281" s="139"/>
      <c r="ADE281" s="139"/>
      <c r="ADF281" s="139"/>
      <c r="ADG281" s="139"/>
      <c r="ADH281" s="139"/>
      <c r="ADI281" s="139"/>
      <c r="ADJ281" s="139"/>
      <c r="ADK281" s="139"/>
      <c r="ADL281" s="139"/>
      <c r="ADM281" s="139"/>
      <c r="ADN281" s="139"/>
      <c r="ADO281" s="139"/>
      <c r="ADP281" s="139"/>
      <c r="ADQ281" s="139"/>
      <c r="ADR281" s="139"/>
      <c r="ADS281" s="139"/>
      <c r="ADT281" s="139"/>
      <c r="ADU281" s="139"/>
      <c r="ADV281" s="139"/>
      <c r="ADW281" s="139"/>
      <c r="ADX281" s="139"/>
      <c r="ADY281" s="139"/>
      <c r="ADZ281" s="139"/>
      <c r="AEA281" s="139"/>
      <c r="AEB281" s="139"/>
      <c r="AEC281" s="139"/>
      <c r="AED281" s="139"/>
    </row>
    <row r="282" spans="1:810" customFormat="1" ht="15" customHeight="1" x14ac:dyDescent="0.3">
      <c r="A282" s="49"/>
      <c r="B282" s="51">
        <v>3</v>
      </c>
      <c r="C282" s="108" t="s">
        <v>631</v>
      </c>
      <c r="D282" s="109" t="s">
        <v>31</v>
      </c>
      <c r="E282" s="110" t="s">
        <v>192</v>
      </c>
      <c r="F282" s="110" t="s">
        <v>101</v>
      </c>
      <c r="G282" s="110">
        <v>8</v>
      </c>
      <c r="H282" s="111"/>
      <c r="I282" s="110">
        <v>1</v>
      </c>
      <c r="J282" s="110" t="s">
        <v>32</v>
      </c>
      <c r="K282" s="110" t="s">
        <v>33</v>
      </c>
      <c r="L282" s="112">
        <v>156</v>
      </c>
      <c r="M282" s="113">
        <v>1952</v>
      </c>
      <c r="N282" s="67">
        <v>19025</v>
      </c>
      <c r="O282" s="111"/>
      <c r="P282" s="114"/>
      <c r="Q282" s="114"/>
      <c r="R282" s="76" t="s">
        <v>302</v>
      </c>
      <c r="S282" s="74"/>
      <c r="T282" s="45" t="s">
        <v>166</v>
      </c>
      <c r="U282" s="46" t="str">
        <f t="shared" si="4"/>
        <v>P</v>
      </c>
      <c r="V282" s="45"/>
      <c r="W282" s="45"/>
      <c r="X282" s="45"/>
      <c r="Y282" s="45"/>
      <c r="Z282" s="45"/>
      <c r="AA282" s="45"/>
      <c r="AB282" s="45"/>
      <c r="AC282" s="10"/>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c r="CR282" s="139"/>
      <c r="CS282" s="139"/>
      <c r="CT282" s="139"/>
      <c r="CU282" s="139"/>
      <c r="CV282" s="139"/>
      <c r="CW282" s="139"/>
      <c r="CX282" s="139"/>
      <c r="CY282" s="139"/>
      <c r="CZ282" s="139"/>
      <c r="DA282" s="139"/>
      <c r="DB282" s="139"/>
      <c r="DC282" s="139"/>
      <c r="DD282" s="139"/>
      <c r="DE282" s="139"/>
      <c r="DF282" s="139"/>
      <c r="DG282" s="139"/>
      <c r="DH282" s="139"/>
      <c r="DI282" s="139"/>
      <c r="DJ282" s="139"/>
      <c r="DK282" s="139"/>
      <c r="DL282" s="139"/>
      <c r="DM282" s="139"/>
      <c r="DN282" s="139"/>
      <c r="DO282" s="139"/>
      <c r="DP282" s="139"/>
      <c r="DQ282" s="139"/>
      <c r="DR282" s="139"/>
      <c r="DS282" s="139"/>
      <c r="DT282" s="139"/>
      <c r="DU282" s="139"/>
      <c r="DV282" s="139"/>
      <c r="DW282" s="139"/>
      <c r="DX282" s="139"/>
      <c r="DY282" s="139"/>
      <c r="DZ282" s="139"/>
      <c r="EA282" s="139"/>
      <c r="EB282" s="139"/>
      <c r="EC282" s="139"/>
      <c r="ED282" s="139"/>
      <c r="EE282" s="139"/>
      <c r="EF282" s="139"/>
      <c r="EG282" s="139"/>
      <c r="EH282" s="139"/>
      <c r="EI282" s="139"/>
      <c r="EJ282" s="139"/>
      <c r="EK282" s="139"/>
      <c r="EL282" s="139"/>
      <c r="EM282" s="139"/>
      <c r="EN282" s="139"/>
      <c r="EO282" s="139"/>
      <c r="EP282" s="139"/>
      <c r="EQ282" s="139"/>
      <c r="ER282" s="139"/>
      <c r="ES282" s="139"/>
      <c r="ET282" s="139"/>
      <c r="EU282" s="139"/>
      <c r="EV282" s="139"/>
      <c r="EW282" s="139"/>
      <c r="EX282" s="139"/>
      <c r="EY282" s="139"/>
      <c r="EZ282" s="139"/>
      <c r="FA282" s="139"/>
      <c r="FB282" s="139"/>
      <c r="FC282" s="139"/>
      <c r="FD282" s="139"/>
      <c r="FE282" s="139"/>
      <c r="FF282" s="139"/>
      <c r="FG282" s="141"/>
      <c r="FH282" s="141"/>
      <c r="FI282" s="141"/>
      <c r="FJ282" s="141"/>
      <c r="FK282" s="141"/>
      <c r="FL282" s="141"/>
      <c r="FM282" s="141"/>
      <c r="FN282" s="141"/>
      <c r="FO282" s="141"/>
      <c r="FP282" s="141"/>
      <c r="FQ282" s="141"/>
      <c r="FR282" s="141"/>
      <c r="FS282" s="141"/>
      <c r="FT282" s="141"/>
      <c r="FU282" s="141"/>
      <c r="FV282" s="141"/>
      <c r="FW282" s="141"/>
      <c r="FX282" s="141"/>
      <c r="FY282" s="141"/>
      <c r="FZ282" s="141"/>
      <c r="GA282" s="141"/>
      <c r="GB282" s="141"/>
      <c r="GC282" s="141"/>
      <c r="GD282" s="141"/>
      <c r="GE282" s="141"/>
      <c r="GF282" s="141"/>
      <c r="GG282" s="141"/>
      <c r="GH282" s="141"/>
      <c r="GI282" s="141"/>
      <c r="GJ282" s="141"/>
      <c r="GK282" s="141"/>
      <c r="GL282" s="141"/>
      <c r="GM282" s="141"/>
      <c r="GN282" s="141"/>
      <c r="GO282" s="141"/>
      <c r="GP282" s="141"/>
      <c r="GQ282" s="141"/>
      <c r="GR282" s="141"/>
      <c r="GS282" s="141"/>
      <c r="GT282" s="141"/>
      <c r="GU282" s="141"/>
      <c r="GV282" s="141"/>
      <c r="GW282" s="141"/>
      <c r="GX282" s="141"/>
      <c r="GY282" s="141"/>
      <c r="GZ282" s="141"/>
      <c r="HA282" s="141"/>
      <c r="HB282" s="141"/>
      <c r="HC282" s="141"/>
      <c r="HD282" s="141"/>
      <c r="HE282" s="141"/>
      <c r="HF282" s="141"/>
      <c r="HG282" s="141"/>
      <c r="HH282" s="141"/>
      <c r="HI282" s="141"/>
      <c r="HJ282" s="141"/>
      <c r="HK282" s="141"/>
      <c r="HL282" s="141"/>
      <c r="HM282" s="141"/>
      <c r="HN282" s="141"/>
      <c r="HO282" s="141"/>
      <c r="HP282" s="141"/>
      <c r="HQ282" s="141"/>
      <c r="HR282" s="141"/>
      <c r="HS282" s="141"/>
      <c r="HT282" s="141"/>
      <c r="HU282" s="141"/>
      <c r="HV282" s="141"/>
      <c r="HW282" s="141"/>
      <c r="HX282" s="141"/>
      <c r="HY282" s="141"/>
      <c r="HZ282" s="141"/>
      <c r="IA282" s="141"/>
      <c r="IB282" s="141"/>
      <c r="IC282" s="141"/>
      <c r="ID282" s="141"/>
      <c r="IE282" s="141"/>
      <c r="IF282" s="141"/>
      <c r="IG282" s="141"/>
      <c r="IH282" s="141"/>
      <c r="II282" s="141"/>
      <c r="IJ282" s="141"/>
      <c r="IK282" s="141"/>
      <c r="IL282" s="141"/>
      <c r="IM282" s="141"/>
      <c r="IN282" s="141"/>
      <c r="IO282" s="141"/>
      <c r="IP282" s="141"/>
      <c r="IQ282" s="141"/>
      <c r="IR282" s="141"/>
      <c r="IS282" s="141"/>
      <c r="IT282" s="141"/>
      <c r="IU282" s="141"/>
      <c r="IV282" s="141"/>
      <c r="IW282" s="141"/>
      <c r="IX282" s="141"/>
      <c r="IY282" s="141"/>
      <c r="IZ282" s="141"/>
      <c r="JA282" s="141"/>
      <c r="JB282" s="141"/>
      <c r="JC282" s="141"/>
      <c r="JD282" s="141"/>
      <c r="JE282" s="141"/>
      <c r="JF282" s="141"/>
      <c r="JG282" s="141"/>
      <c r="JH282" s="141"/>
      <c r="JI282" s="141"/>
      <c r="JJ282" s="141"/>
      <c r="JK282" s="141"/>
      <c r="JL282" s="141"/>
      <c r="JM282" s="141"/>
      <c r="JN282" s="141"/>
      <c r="JO282" s="141"/>
      <c r="JP282" s="141"/>
      <c r="JQ282" s="141"/>
      <c r="JR282" s="141"/>
      <c r="JS282" s="141"/>
      <c r="JT282" s="141"/>
      <c r="JU282" s="141"/>
      <c r="JV282" s="141"/>
      <c r="JW282" s="141"/>
      <c r="JX282" s="141"/>
      <c r="JY282" s="141"/>
      <c r="JZ282" s="141"/>
      <c r="KA282" s="141"/>
      <c r="KB282" s="141"/>
      <c r="KC282" s="141"/>
      <c r="KD282" s="141"/>
      <c r="KE282" s="141"/>
      <c r="KF282" s="141"/>
      <c r="KG282" s="141"/>
      <c r="KH282" s="141"/>
      <c r="KI282" s="141"/>
      <c r="KJ282" s="141"/>
      <c r="KK282" s="141"/>
      <c r="KL282" s="141"/>
      <c r="KM282" s="141"/>
      <c r="KN282" s="141"/>
      <c r="KO282" s="141"/>
      <c r="KP282" s="141"/>
      <c r="KQ282" s="141"/>
      <c r="KR282" s="141"/>
      <c r="KS282" s="141"/>
      <c r="KT282" s="141"/>
      <c r="KU282" s="141"/>
      <c r="KV282" s="141"/>
      <c r="KW282" s="141"/>
      <c r="KX282" s="141"/>
      <c r="KY282" s="141"/>
      <c r="KZ282" s="141"/>
      <c r="LA282" s="141"/>
      <c r="LB282" s="141"/>
      <c r="LC282" s="141"/>
      <c r="LD282" s="141"/>
      <c r="LE282" s="141"/>
      <c r="LF282" s="141"/>
      <c r="LG282" s="141"/>
      <c r="LH282" s="141"/>
      <c r="LI282" s="141"/>
      <c r="LJ282" s="141"/>
      <c r="LK282" s="141"/>
      <c r="LL282" s="141"/>
      <c r="LM282" s="141"/>
      <c r="LN282" s="141"/>
      <c r="LO282" s="141"/>
      <c r="LP282" s="141"/>
      <c r="LQ282" s="141"/>
      <c r="LR282" s="141"/>
      <c r="LS282" s="141"/>
      <c r="LT282" s="141"/>
      <c r="LU282" s="141"/>
      <c r="LV282" s="141"/>
      <c r="LW282" s="141"/>
      <c r="LX282" s="141"/>
      <c r="LY282" s="141"/>
      <c r="LZ282" s="141"/>
      <c r="MA282" s="141"/>
      <c r="MB282" s="141"/>
      <c r="MC282" s="141"/>
      <c r="MD282" s="141"/>
      <c r="ME282" s="141"/>
      <c r="MF282" s="141"/>
      <c r="MG282" s="141"/>
      <c r="MH282" s="141"/>
      <c r="MI282" s="141"/>
      <c r="MJ282" s="141"/>
      <c r="MK282" s="141"/>
      <c r="ML282" s="141"/>
      <c r="MM282" s="141"/>
      <c r="MN282" s="141"/>
      <c r="MO282" s="141"/>
      <c r="MP282" s="141"/>
      <c r="MQ282" s="141"/>
      <c r="MR282" s="141"/>
      <c r="MS282" s="141"/>
      <c r="MT282" s="141"/>
      <c r="MU282" s="141"/>
      <c r="MV282" s="141"/>
      <c r="MW282" s="141"/>
      <c r="MX282" s="141"/>
      <c r="MY282" s="141"/>
      <c r="MZ282" s="141"/>
      <c r="NA282" s="141"/>
      <c r="NB282" s="141"/>
      <c r="NC282" s="141"/>
      <c r="ND282" s="141"/>
      <c r="NE282" s="141"/>
      <c r="NF282" s="141"/>
      <c r="NG282" s="141"/>
      <c r="NH282" s="141"/>
      <c r="NI282" s="141"/>
      <c r="NJ282" s="141"/>
      <c r="NK282" s="141"/>
      <c r="NL282" s="141"/>
      <c r="NM282" s="141"/>
      <c r="NN282" s="141"/>
      <c r="NO282" s="141"/>
      <c r="NP282" s="141"/>
      <c r="NQ282" s="141"/>
      <c r="NR282" s="141"/>
      <c r="NS282" s="141"/>
      <c r="NT282" s="141"/>
      <c r="NU282" s="141"/>
      <c r="NV282" s="141"/>
      <c r="NW282" s="141"/>
      <c r="NX282" s="141"/>
      <c r="NY282" s="141"/>
      <c r="NZ282" s="141"/>
      <c r="OA282" s="141"/>
      <c r="OB282" s="141"/>
      <c r="OC282" s="141"/>
      <c r="OD282" s="141"/>
      <c r="OE282" s="141"/>
      <c r="OF282" s="141"/>
      <c r="OG282" s="141"/>
      <c r="OH282" s="141"/>
      <c r="OI282" s="141"/>
      <c r="OJ282" s="141"/>
      <c r="OK282" s="141"/>
      <c r="OL282" s="141"/>
      <c r="OM282" s="141"/>
      <c r="ON282" s="141"/>
      <c r="OO282" s="141"/>
      <c r="OP282" s="141"/>
      <c r="OQ282" s="141"/>
      <c r="OR282" s="141"/>
      <c r="OS282" s="141"/>
      <c r="OT282" s="141"/>
      <c r="OU282" s="141"/>
      <c r="OV282" s="141"/>
      <c r="OW282" s="141"/>
      <c r="OX282" s="141"/>
      <c r="OY282" s="141"/>
      <c r="OZ282" s="141"/>
      <c r="PA282" s="141"/>
      <c r="PB282" s="141"/>
      <c r="PC282" s="141"/>
      <c r="PD282" s="141"/>
      <c r="PE282" s="141"/>
      <c r="PF282" s="141"/>
      <c r="PG282" s="141"/>
      <c r="PH282" s="141"/>
      <c r="PI282" s="141"/>
      <c r="PJ282" s="141"/>
      <c r="PK282" s="141"/>
      <c r="PL282" s="141"/>
      <c r="PM282" s="141"/>
      <c r="PN282" s="141"/>
      <c r="PO282" s="141"/>
      <c r="PP282" s="141"/>
      <c r="PQ282" s="141"/>
      <c r="PR282" s="141"/>
      <c r="PS282" s="141"/>
      <c r="PT282" s="141"/>
      <c r="PU282" s="141"/>
      <c r="PV282" s="141"/>
      <c r="PW282" s="141"/>
      <c r="PX282" s="141"/>
      <c r="PY282" s="141"/>
      <c r="PZ282" s="141"/>
      <c r="QA282" s="141"/>
      <c r="QB282" s="141"/>
      <c r="QC282" s="141"/>
      <c r="QD282" s="141"/>
      <c r="QE282" s="141"/>
      <c r="QF282" s="141"/>
      <c r="QG282" s="141"/>
      <c r="QH282" s="141"/>
      <c r="QI282" s="141"/>
      <c r="QJ282" s="141"/>
      <c r="QK282" s="141"/>
      <c r="QL282" s="141"/>
      <c r="QM282" s="141"/>
      <c r="QN282" s="141"/>
      <c r="QO282" s="141"/>
      <c r="QP282" s="141"/>
      <c r="QQ282" s="141"/>
      <c r="QR282" s="141"/>
      <c r="QS282" s="141"/>
      <c r="QT282" s="141"/>
      <c r="QU282" s="141"/>
      <c r="QV282" s="141"/>
      <c r="QW282" s="141"/>
      <c r="QX282" s="141"/>
      <c r="QY282" s="141"/>
      <c r="QZ282" s="141"/>
      <c r="RA282" s="141"/>
      <c r="RB282" s="141"/>
      <c r="RC282" s="141"/>
      <c r="RD282" s="141"/>
      <c r="RE282" s="141"/>
      <c r="RF282" s="141"/>
      <c r="RG282" s="141"/>
      <c r="RH282" s="141"/>
      <c r="RI282" s="141"/>
      <c r="RJ282" s="141"/>
      <c r="RK282" s="141"/>
      <c r="RL282" s="141"/>
      <c r="RM282" s="141"/>
      <c r="RN282" s="141"/>
      <c r="RO282" s="141"/>
      <c r="RP282" s="141"/>
      <c r="RQ282" s="141"/>
      <c r="RR282" s="141"/>
      <c r="RS282" s="141"/>
      <c r="RT282" s="141"/>
      <c r="RU282" s="141"/>
      <c r="RV282" s="141"/>
      <c r="RW282" s="141"/>
      <c r="RX282" s="141"/>
      <c r="RY282" s="141"/>
      <c r="RZ282" s="141"/>
      <c r="SA282" s="141"/>
      <c r="SB282" s="141"/>
      <c r="SC282" s="141"/>
      <c r="SD282" s="141"/>
      <c r="SE282" s="141"/>
      <c r="SF282" s="141"/>
      <c r="SG282" s="141"/>
      <c r="SH282" s="141"/>
      <c r="SI282" s="141"/>
      <c r="SJ282" s="141"/>
      <c r="SK282" s="141"/>
      <c r="SL282" s="141"/>
      <c r="SM282" s="141"/>
      <c r="SN282" s="141"/>
      <c r="SO282" s="141"/>
      <c r="SP282" s="141"/>
      <c r="SQ282" s="141"/>
      <c r="SR282" s="141"/>
      <c r="SS282" s="141"/>
      <c r="ST282" s="141"/>
      <c r="SU282" s="141"/>
      <c r="SV282" s="141"/>
      <c r="SW282" s="141"/>
      <c r="SX282" s="141"/>
      <c r="SY282" s="141"/>
      <c r="SZ282" s="141"/>
      <c r="TA282" s="141"/>
      <c r="TB282" s="141"/>
      <c r="TC282" s="141"/>
      <c r="TD282" s="141"/>
      <c r="TE282" s="141"/>
      <c r="TF282" s="141"/>
      <c r="TG282" s="141"/>
      <c r="TH282" s="141"/>
      <c r="TI282" s="141"/>
      <c r="TJ282" s="141"/>
      <c r="TK282" s="141"/>
      <c r="TL282" s="141"/>
      <c r="TM282" s="141"/>
      <c r="TN282" s="141"/>
      <c r="TO282" s="141"/>
      <c r="TP282" s="141"/>
      <c r="TQ282" s="141"/>
      <c r="TR282" s="141"/>
      <c r="TS282" s="141"/>
      <c r="TT282" s="141"/>
      <c r="TU282" s="141"/>
      <c r="TV282" s="141"/>
      <c r="TW282" s="141"/>
      <c r="TX282" s="141"/>
      <c r="TY282" s="141"/>
      <c r="TZ282" s="141"/>
      <c r="UA282" s="141"/>
      <c r="UB282" s="141"/>
      <c r="UC282" s="141"/>
      <c r="UD282" s="141"/>
      <c r="UE282" s="141"/>
      <c r="UF282" s="141"/>
      <c r="UG282" s="141"/>
      <c r="UH282" s="141"/>
      <c r="UI282" s="141"/>
      <c r="UJ282" s="141"/>
      <c r="UK282" s="141"/>
      <c r="UL282" s="141"/>
      <c r="UM282" s="141"/>
      <c r="UN282" s="141"/>
      <c r="UO282" s="141"/>
      <c r="UP282" s="141"/>
      <c r="UQ282" s="141"/>
      <c r="UR282" s="141"/>
      <c r="US282" s="141"/>
      <c r="UT282" s="141"/>
      <c r="UU282" s="141"/>
      <c r="UV282" s="141"/>
      <c r="UW282" s="141"/>
      <c r="UX282" s="141"/>
      <c r="UY282" s="141"/>
      <c r="UZ282" s="141"/>
      <c r="VA282" s="141"/>
      <c r="VB282" s="141"/>
      <c r="VC282" s="141"/>
      <c r="VD282" s="141"/>
      <c r="VE282" s="141"/>
      <c r="VF282" s="141"/>
      <c r="VG282" s="141"/>
      <c r="VH282" s="141"/>
      <c r="VI282" s="141"/>
      <c r="VJ282" s="141"/>
      <c r="VK282" s="141"/>
      <c r="VL282" s="141"/>
      <c r="VM282" s="141"/>
      <c r="VN282" s="141"/>
      <c r="VO282" s="141"/>
      <c r="VP282" s="141"/>
      <c r="VQ282" s="141"/>
      <c r="VR282" s="141"/>
      <c r="VS282" s="141"/>
      <c r="VT282" s="141"/>
      <c r="VU282" s="141"/>
      <c r="VV282" s="141"/>
      <c r="VW282" s="141"/>
      <c r="VX282" s="141"/>
      <c r="VY282" s="141"/>
      <c r="VZ282" s="141"/>
      <c r="WA282" s="141"/>
      <c r="WB282" s="141"/>
      <c r="WC282" s="141"/>
      <c r="WD282" s="141"/>
      <c r="WE282" s="141"/>
      <c r="WF282" s="141"/>
      <c r="WG282" s="141"/>
      <c r="WH282" s="141"/>
      <c r="WI282" s="141"/>
      <c r="WJ282" s="141"/>
      <c r="WK282" s="141"/>
      <c r="WL282" s="141"/>
      <c r="WM282" s="141"/>
      <c r="WN282" s="141"/>
      <c r="WO282" s="141"/>
      <c r="WP282" s="141"/>
      <c r="WQ282" s="141"/>
      <c r="WR282" s="141"/>
      <c r="WS282" s="141"/>
      <c r="WT282" s="141"/>
      <c r="WU282" s="141"/>
      <c r="WV282" s="141"/>
      <c r="WW282" s="141"/>
      <c r="WX282" s="141"/>
      <c r="WY282" s="141"/>
      <c r="WZ282" s="141"/>
      <c r="XA282" s="141"/>
      <c r="XB282" s="141"/>
      <c r="XC282" s="141"/>
      <c r="XD282" s="141"/>
      <c r="XE282" s="141"/>
      <c r="XF282" s="141"/>
      <c r="XG282" s="141"/>
      <c r="XH282" s="141"/>
      <c r="XI282" s="141"/>
      <c r="XJ282" s="141"/>
      <c r="XK282" s="141"/>
      <c r="XL282" s="141"/>
      <c r="XM282" s="141"/>
      <c r="XN282" s="141"/>
      <c r="XO282" s="141"/>
      <c r="XP282" s="141"/>
      <c r="XQ282" s="141"/>
      <c r="XR282" s="141"/>
      <c r="XS282" s="141"/>
      <c r="XT282" s="141"/>
      <c r="XU282" s="141"/>
      <c r="XV282" s="141"/>
      <c r="XW282" s="141"/>
      <c r="XX282" s="141"/>
      <c r="XY282" s="141"/>
      <c r="XZ282" s="141"/>
      <c r="YA282" s="141"/>
      <c r="YB282" s="141"/>
      <c r="YC282" s="141"/>
      <c r="YD282" s="141"/>
      <c r="YE282" s="141"/>
      <c r="YF282" s="141"/>
      <c r="YG282" s="141"/>
      <c r="YH282" s="141"/>
      <c r="YI282" s="141"/>
      <c r="YJ282" s="141"/>
      <c r="YK282" s="141"/>
      <c r="YL282" s="141"/>
      <c r="YM282" s="141"/>
      <c r="YN282" s="141"/>
      <c r="YO282" s="141"/>
      <c r="YP282" s="141"/>
      <c r="YQ282" s="141"/>
      <c r="YR282" s="141"/>
      <c r="YS282" s="141"/>
      <c r="YT282" s="141"/>
      <c r="YU282" s="141"/>
      <c r="YV282" s="141"/>
      <c r="YW282" s="141"/>
      <c r="YX282" s="141"/>
      <c r="YY282" s="141"/>
      <c r="YZ282" s="141"/>
      <c r="ZA282" s="141"/>
      <c r="ZB282" s="141"/>
      <c r="ZC282" s="141"/>
      <c r="ZD282" s="141"/>
      <c r="ZE282" s="141"/>
      <c r="ZF282" s="141"/>
      <c r="ZG282" s="141"/>
      <c r="ZH282" s="141"/>
      <c r="ZI282" s="141"/>
      <c r="ZJ282" s="141"/>
      <c r="ZK282" s="141"/>
      <c r="ZL282" s="141"/>
      <c r="ZM282" s="141"/>
      <c r="ZN282" s="141"/>
      <c r="ZO282" s="141"/>
      <c r="ZP282" s="141"/>
      <c r="ZQ282" s="141"/>
      <c r="ZR282" s="141"/>
      <c r="ZS282" s="141"/>
      <c r="ZT282" s="141"/>
      <c r="ZU282" s="141"/>
      <c r="ZV282" s="141"/>
      <c r="ZW282" s="141"/>
      <c r="ZX282" s="141"/>
      <c r="ZY282" s="141"/>
      <c r="ZZ282" s="141"/>
      <c r="AAA282" s="141"/>
      <c r="AAB282" s="141"/>
      <c r="AAC282" s="141"/>
      <c r="AAD282" s="141"/>
      <c r="AAE282" s="141"/>
      <c r="AAF282" s="141"/>
      <c r="AAG282" s="141"/>
      <c r="AAH282" s="141"/>
      <c r="AAI282" s="141"/>
      <c r="AAJ282" s="141"/>
      <c r="AAK282" s="141"/>
      <c r="AAL282" s="141"/>
      <c r="AAM282" s="141"/>
      <c r="AAN282" s="141"/>
      <c r="AAO282" s="141"/>
      <c r="AAP282" s="141"/>
      <c r="AAQ282" s="141"/>
      <c r="AAR282" s="141"/>
      <c r="AAS282" s="141"/>
      <c r="AAT282" s="141"/>
      <c r="AAU282" s="141"/>
      <c r="AAV282" s="141"/>
      <c r="AAW282" s="141"/>
      <c r="AAX282" s="141"/>
      <c r="AAY282" s="141"/>
      <c r="AAZ282" s="141"/>
      <c r="ABA282" s="141"/>
      <c r="ABB282" s="141"/>
      <c r="ABC282" s="141"/>
      <c r="ABD282" s="141"/>
      <c r="ABE282" s="141"/>
      <c r="ABF282" s="141"/>
      <c r="ABG282" s="141"/>
      <c r="ABH282" s="141"/>
      <c r="ABI282" s="141"/>
      <c r="ABJ282" s="141"/>
      <c r="ABK282" s="141"/>
      <c r="ABL282" s="141"/>
      <c r="ABM282" s="141"/>
      <c r="ABN282" s="141"/>
      <c r="ABO282" s="141"/>
      <c r="ABP282" s="141"/>
      <c r="ABQ282" s="141"/>
      <c r="ABR282" s="141"/>
      <c r="ABS282" s="141"/>
      <c r="ABT282" s="141"/>
      <c r="ABU282" s="141"/>
      <c r="ABV282" s="141"/>
      <c r="ABW282" s="141"/>
      <c r="ABX282" s="141"/>
      <c r="ABY282" s="141"/>
      <c r="ABZ282" s="141"/>
      <c r="ACA282" s="141"/>
      <c r="ACB282" s="141"/>
      <c r="ACC282" s="141"/>
      <c r="ACD282" s="141"/>
      <c r="ACE282" s="141"/>
      <c r="ACF282" s="141"/>
      <c r="ACG282" s="141"/>
      <c r="ACH282" s="141"/>
      <c r="ACI282" s="141"/>
      <c r="ACJ282" s="141"/>
      <c r="ACK282" s="141"/>
      <c r="ACL282" s="141"/>
      <c r="ACM282" s="141"/>
      <c r="ACN282" s="141"/>
      <c r="ACO282" s="141"/>
      <c r="ACP282" s="141"/>
      <c r="ACQ282" s="141"/>
      <c r="ACR282" s="141"/>
      <c r="ACS282" s="141"/>
      <c r="ACT282" s="141"/>
      <c r="ACU282" s="141"/>
      <c r="ACV282" s="141"/>
      <c r="ACW282" s="141"/>
      <c r="ACX282" s="141"/>
      <c r="ACY282" s="141"/>
      <c r="ACZ282" s="141"/>
      <c r="ADA282" s="141"/>
      <c r="ADB282" s="141"/>
      <c r="ADC282" s="141"/>
      <c r="ADD282" s="141"/>
      <c r="ADE282" s="141"/>
      <c r="ADF282" s="141"/>
      <c r="ADG282" s="141"/>
      <c r="ADH282" s="141"/>
      <c r="ADI282" s="141"/>
      <c r="ADJ282" s="141"/>
      <c r="ADK282" s="141"/>
      <c r="ADL282" s="141"/>
      <c r="ADM282" s="141"/>
      <c r="ADN282" s="141"/>
      <c r="ADO282" s="141"/>
      <c r="ADP282" s="141"/>
      <c r="ADQ282" s="141"/>
      <c r="ADR282" s="141"/>
      <c r="ADS282" s="141"/>
      <c r="ADT282" s="141"/>
      <c r="ADU282" s="141"/>
      <c r="ADV282" s="141"/>
      <c r="ADW282" s="141"/>
      <c r="ADX282" s="141"/>
      <c r="ADY282" s="141"/>
      <c r="ADZ282" s="141"/>
      <c r="AEA282" s="141"/>
      <c r="AEB282" s="141"/>
      <c r="AEC282" s="141"/>
      <c r="AED282" s="141"/>
    </row>
    <row r="283" spans="1:810" customFormat="1" ht="15" customHeight="1" x14ac:dyDescent="0.3">
      <c r="A283" s="49"/>
      <c r="B283" s="51">
        <v>3</v>
      </c>
      <c r="C283" s="108" t="s">
        <v>632</v>
      </c>
      <c r="D283" s="109" t="s">
        <v>31</v>
      </c>
      <c r="E283" s="110" t="s">
        <v>192</v>
      </c>
      <c r="F283" s="110" t="s">
        <v>59</v>
      </c>
      <c r="G283" s="110">
        <v>6</v>
      </c>
      <c r="H283" s="111"/>
      <c r="I283" s="110">
        <v>1</v>
      </c>
      <c r="J283" s="110" t="s">
        <v>32</v>
      </c>
      <c r="K283" s="110" t="s">
        <v>106</v>
      </c>
      <c r="L283" s="112">
        <v>167</v>
      </c>
      <c r="M283" s="113">
        <v>1951</v>
      </c>
      <c r="N283" s="67">
        <v>18872</v>
      </c>
      <c r="O283" s="111"/>
      <c r="P283" s="114"/>
      <c r="Q283" s="114"/>
      <c r="R283" s="76" t="s">
        <v>302</v>
      </c>
      <c r="S283" s="74"/>
      <c r="T283" s="45" t="s">
        <v>166</v>
      </c>
      <c r="U283" s="46" t="str">
        <f t="shared" si="4"/>
        <v>P</v>
      </c>
      <c r="V283" s="45"/>
      <c r="W283" s="45"/>
      <c r="X283" s="45"/>
      <c r="Y283" s="45"/>
      <c r="Z283" s="45"/>
      <c r="AA283" s="45"/>
      <c r="AB283" s="45"/>
      <c r="AC283" s="10"/>
      <c r="AD283" s="139"/>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39"/>
      <c r="BR283" s="139"/>
      <c r="BS283" s="139"/>
      <c r="BT283" s="139"/>
      <c r="BU283" s="139"/>
      <c r="BV283" s="139"/>
      <c r="BW283" s="139"/>
      <c r="BX283" s="139"/>
      <c r="BY283" s="139"/>
      <c r="BZ283" s="139"/>
      <c r="CA283" s="139"/>
      <c r="CB283" s="139"/>
      <c r="CC283" s="139"/>
      <c r="CD283" s="139"/>
      <c r="CE283" s="139"/>
      <c r="CF283" s="139"/>
      <c r="CG283" s="139"/>
      <c r="CH283" s="139"/>
      <c r="CI283" s="139"/>
      <c r="CJ283" s="139"/>
      <c r="CK283" s="139"/>
      <c r="CL283" s="139"/>
      <c r="CM283" s="139"/>
      <c r="CN283" s="139"/>
      <c r="CO283" s="139"/>
      <c r="CP283" s="139"/>
      <c r="CQ283" s="139"/>
      <c r="CR283" s="139"/>
      <c r="CS283" s="139"/>
      <c r="CT283" s="139"/>
      <c r="CU283" s="139"/>
      <c r="CV283" s="139"/>
      <c r="CW283" s="139"/>
      <c r="CX283" s="139"/>
      <c r="CY283" s="139"/>
      <c r="CZ283" s="139"/>
      <c r="DA283" s="139"/>
      <c r="DB283" s="139"/>
      <c r="DC283" s="139"/>
      <c r="DD283" s="139"/>
      <c r="DE283" s="139"/>
      <c r="DF283" s="139"/>
      <c r="DG283" s="139"/>
      <c r="DH283" s="139"/>
      <c r="DI283" s="139"/>
      <c r="DJ283" s="139"/>
      <c r="DK283" s="139"/>
      <c r="DL283" s="139"/>
      <c r="DM283" s="139"/>
      <c r="DN283" s="139"/>
      <c r="DO283" s="139"/>
      <c r="DP283" s="139"/>
      <c r="DQ283" s="139"/>
      <c r="DR283" s="139"/>
      <c r="DS283" s="139"/>
      <c r="DT283" s="139"/>
      <c r="DU283" s="139"/>
      <c r="DV283" s="139"/>
      <c r="DW283" s="139"/>
      <c r="DX283" s="139"/>
      <c r="DY283" s="139"/>
      <c r="DZ283" s="139"/>
      <c r="EA283" s="139"/>
      <c r="EB283" s="139"/>
      <c r="EC283" s="139"/>
      <c r="ED283" s="139"/>
      <c r="EE283" s="139"/>
      <c r="EF283" s="139"/>
      <c r="EG283" s="139"/>
      <c r="EH283" s="139"/>
      <c r="EI283" s="139"/>
      <c r="EJ283" s="139"/>
      <c r="EK283" s="139"/>
      <c r="EL283" s="139"/>
      <c r="EM283" s="139"/>
      <c r="EN283" s="139"/>
      <c r="EO283" s="139"/>
      <c r="EP283" s="139"/>
      <c r="EQ283" s="139"/>
      <c r="ER283" s="139"/>
      <c r="ES283" s="139"/>
      <c r="ET283" s="139"/>
      <c r="EU283" s="139"/>
      <c r="EV283" s="139"/>
      <c r="EW283" s="139"/>
      <c r="EX283" s="139"/>
      <c r="EY283" s="139"/>
      <c r="EZ283" s="139"/>
      <c r="FA283" s="139"/>
      <c r="FB283" s="139"/>
      <c r="FC283" s="139"/>
      <c r="FD283" s="139"/>
      <c r="FE283" s="139"/>
      <c r="FF283" s="139"/>
      <c r="FG283" s="141"/>
      <c r="FH283" s="141"/>
      <c r="FI283" s="141"/>
      <c r="FJ283" s="141"/>
      <c r="FK283" s="141"/>
      <c r="FL283" s="141"/>
      <c r="FM283" s="141"/>
      <c r="FN283" s="141"/>
      <c r="FO283" s="141"/>
      <c r="FP283" s="141"/>
      <c r="FQ283" s="141"/>
      <c r="FR283" s="141"/>
      <c r="FS283" s="141"/>
      <c r="FT283" s="141"/>
      <c r="FU283" s="141"/>
      <c r="FV283" s="141"/>
      <c r="FW283" s="141"/>
      <c r="FX283" s="141"/>
      <c r="FY283" s="141"/>
      <c r="FZ283" s="141"/>
      <c r="GA283" s="141"/>
      <c r="GB283" s="141"/>
      <c r="GC283" s="141"/>
      <c r="GD283" s="141"/>
      <c r="GE283" s="141"/>
      <c r="GF283" s="141"/>
      <c r="GG283" s="141"/>
      <c r="GH283" s="141"/>
      <c r="GI283" s="141"/>
      <c r="GJ283" s="141"/>
      <c r="GK283" s="141"/>
      <c r="GL283" s="141"/>
      <c r="GM283" s="141"/>
      <c r="GN283" s="141"/>
      <c r="GO283" s="141"/>
      <c r="GP283" s="141"/>
      <c r="GQ283" s="141"/>
      <c r="GR283" s="141"/>
      <c r="GS283" s="141"/>
      <c r="GT283" s="141"/>
      <c r="GU283" s="141"/>
      <c r="GV283" s="141"/>
      <c r="GW283" s="141"/>
      <c r="GX283" s="141"/>
      <c r="GY283" s="141"/>
      <c r="GZ283" s="141"/>
      <c r="HA283" s="141"/>
      <c r="HB283" s="141"/>
      <c r="HC283" s="141"/>
      <c r="HD283" s="141"/>
      <c r="HE283" s="141"/>
      <c r="HF283" s="141"/>
      <c r="HG283" s="141"/>
      <c r="HH283" s="141"/>
      <c r="HI283" s="141"/>
      <c r="HJ283" s="141"/>
      <c r="HK283" s="141"/>
      <c r="HL283" s="141"/>
      <c r="HM283" s="141"/>
      <c r="HN283" s="141"/>
      <c r="HO283" s="141"/>
      <c r="HP283" s="141"/>
      <c r="HQ283" s="141"/>
      <c r="HR283" s="141"/>
      <c r="HS283" s="141"/>
      <c r="HT283" s="141"/>
      <c r="HU283" s="141"/>
      <c r="HV283" s="141"/>
      <c r="HW283" s="141"/>
      <c r="HX283" s="141"/>
      <c r="HY283" s="141"/>
      <c r="HZ283" s="141"/>
      <c r="IA283" s="141"/>
      <c r="IB283" s="141"/>
      <c r="IC283" s="141"/>
      <c r="ID283" s="141"/>
      <c r="IE283" s="141"/>
      <c r="IF283" s="141"/>
      <c r="IG283" s="141"/>
      <c r="IH283" s="141"/>
      <c r="II283" s="141"/>
      <c r="IJ283" s="141"/>
      <c r="IK283" s="141"/>
      <c r="IL283" s="141"/>
      <c r="IM283" s="141"/>
      <c r="IN283" s="141"/>
      <c r="IO283" s="141"/>
      <c r="IP283" s="141"/>
      <c r="IQ283" s="141"/>
      <c r="IR283" s="141"/>
      <c r="IS283" s="141"/>
      <c r="IT283" s="141"/>
      <c r="IU283" s="141"/>
      <c r="IV283" s="141"/>
      <c r="IW283" s="141"/>
      <c r="IX283" s="141"/>
      <c r="IY283" s="141"/>
      <c r="IZ283" s="141"/>
      <c r="JA283" s="141"/>
      <c r="JB283" s="141"/>
      <c r="JC283" s="141"/>
      <c r="JD283" s="141"/>
      <c r="JE283" s="141"/>
      <c r="JF283" s="141"/>
      <c r="JG283" s="141"/>
      <c r="JH283" s="141"/>
      <c r="JI283" s="141"/>
      <c r="JJ283" s="141"/>
      <c r="JK283" s="141"/>
      <c r="JL283" s="141"/>
      <c r="JM283" s="141"/>
      <c r="JN283" s="141"/>
      <c r="JO283" s="141"/>
      <c r="JP283" s="141"/>
      <c r="JQ283" s="141"/>
      <c r="JR283" s="141"/>
      <c r="JS283" s="141"/>
      <c r="JT283" s="141"/>
      <c r="JU283" s="141"/>
      <c r="JV283" s="141"/>
      <c r="JW283" s="141"/>
      <c r="JX283" s="141"/>
      <c r="JY283" s="141"/>
      <c r="JZ283" s="141"/>
      <c r="KA283" s="141"/>
      <c r="KB283" s="141"/>
      <c r="KC283" s="141"/>
      <c r="KD283" s="141"/>
      <c r="KE283" s="141"/>
      <c r="KF283" s="141"/>
      <c r="KG283" s="141"/>
      <c r="KH283" s="141"/>
      <c r="KI283" s="141"/>
      <c r="KJ283" s="141"/>
      <c r="KK283" s="141"/>
      <c r="KL283" s="141"/>
      <c r="KM283" s="141"/>
      <c r="KN283" s="141"/>
      <c r="KO283" s="141"/>
      <c r="KP283" s="141"/>
      <c r="KQ283" s="141"/>
      <c r="KR283" s="141"/>
      <c r="KS283" s="141"/>
      <c r="KT283" s="141"/>
      <c r="KU283" s="141"/>
      <c r="KV283" s="141"/>
      <c r="KW283" s="141"/>
      <c r="KX283" s="141"/>
      <c r="KY283" s="141"/>
      <c r="KZ283" s="141"/>
      <c r="LA283" s="141"/>
      <c r="LB283" s="141"/>
      <c r="LC283" s="141"/>
      <c r="LD283" s="141"/>
      <c r="LE283" s="141"/>
      <c r="LF283" s="141"/>
      <c r="LG283" s="141"/>
      <c r="LH283" s="141"/>
      <c r="LI283" s="141"/>
      <c r="LJ283" s="141"/>
      <c r="LK283" s="141"/>
      <c r="LL283" s="141"/>
      <c r="LM283" s="141"/>
      <c r="LN283" s="141"/>
      <c r="LO283" s="141"/>
      <c r="LP283" s="141"/>
      <c r="LQ283" s="141"/>
      <c r="LR283" s="141"/>
      <c r="LS283" s="141"/>
      <c r="LT283" s="141"/>
      <c r="LU283" s="141"/>
      <c r="LV283" s="141"/>
      <c r="LW283" s="141"/>
      <c r="LX283" s="141"/>
      <c r="LY283" s="141"/>
      <c r="LZ283" s="141"/>
      <c r="MA283" s="141"/>
      <c r="MB283" s="141"/>
      <c r="MC283" s="141"/>
      <c r="MD283" s="141"/>
      <c r="ME283" s="141"/>
      <c r="MF283" s="141"/>
      <c r="MG283" s="141"/>
      <c r="MH283" s="141"/>
      <c r="MI283" s="141"/>
      <c r="MJ283" s="141"/>
      <c r="MK283" s="141"/>
      <c r="ML283" s="141"/>
      <c r="MM283" s="141"/>
      <c r="MN283" s="141"/>
      <c r="MO283" s="141"/>
      <c r="MP283" s="141"/>
      <c r="MQ283" s="141"/>
      <c r="MR283" s="141"/>
      <c r="MS283" s="141"/>
      <c r="MT283" s="141"/>
      <c r="MU283" s="141"/>
      <c r="MV283" s="141"/>
      <c r="MW283" s="141"/>
      <c r="MX283" s="141"/>
      <c r="MY283" s="141"/>
      <c r="MZ283" s="141"/>
      <c r="NA283" s="141"/>
      <c r="NB283" s="141"/>
      <c r="NC283" s="141"/>
      <c r="ND283" s="141"/>
      <c r="NE283" s="141"/>
      <c r="NF283" s="141"/>
      <c r="NG283" s="141"/>
      <c r="NH283" s="141"/>
      <c r="NI283" s="141"/>
      <c r="NJ283" s="141"/>
      <c r="NK283" s="141"/>
      <c r="NL283" s="141"/>
      <c r="NM283" s="141"/>
      <c r="NN283" s="141"/>
      <c r="NO283" s="141"/>
      <c r="NP283" s="141"/>
      <c r="NQ283" s="141"/>
      <c r="NR283" s="141"/>
      <c r="NS283" s="141"/>
      <c r="NT283" s="141"/>
      <c r="NU283" s="141"/>
      <c r="NV283" s="141"/>
      <c r="NW283" s="141"/>
      <c r="NX283" s="141"/>
      <c r="NY283" s="141"/>
      <c r="NZ283" s="141"/>
      <c r="OA283" s="141"/>
      <c r="OB283" s="141"/>
      <c r="OC283" s="141"/>
      <c r="OD283" s="141"/>
      <c r="OE283" s="141"/>
      <c r="OF283" s="141"/>
      <c r="OG283" s="141"/>
      <c r="OH283" s="141"/>
      <c r="OI283" s="141"/>
      <c r="OJ283" s="141"/>
      <c r="OK283" s="141"/>
      <c r="OL283" s="141"/>
      <c r="OM283" s="141"/>
      <c r="ON283" s="141"/>
      <c r="OO283" s="141"/>
      <c r="OP283" s="141"/>
      <c r="OQ283" s="141"/>
      <c r="OR283" s="141"/>
      <c r="OS283" s="141"/>
      <c r="OT283" s="141"/>
      <c r="OU283" s="141"/>
      <c r="OV283" s="141"/>
      <c r="OW283" s="141"/>
      <c r="OX283" s="141"/>
      <c r="OY283" s="141"/>
      <c r="OZ283" s="141"/>
      <c r="PA283" s="141"/>
      <c r="PB283" s="141"/>
      <c r="PC283" s="141"/>
      <c r="PD283" s="141"/>
      <c r="PE283" s="141"/>
      <c r="PF283" s="141"/>
      <c r="PG283" s="141"/>
      <c r="PH283" s="141"/>
      <c r="PI283" s="141"/>
      <c r="PJ283" s="141"/>
      <c r="PK283" s="141"/>
      <c r="PL283" s="141"/>
      <c r="PM283" s="141"/>
      <c r="PN283" s="141"/>
      <c r="PO283" s="141"/>
      <c r="PP283" s="141"/>
      <c r="PQ283" s="141"/>
      <c r="PR283" s="141"/>
      <c r="PS283" s="141"/>
      <c r="PT283" s="141"/>
      <c r="PU283" s="141"/>
      <c r="PV283" s="141"/>
      <c r="PW283" s="141"/>
      <c r="PX283" s="141"/>
      <c r="PY283" s="141"/>
      <c r="PZ283" s="141"/>
      <c r="QA283" s="141"/>
      <c r="QB283" s="141"/>
      <c r="QC283" s="141"/>
      <c r="QD283" s="141"/>
      <c r="QE283" s="141"/>
      <c r="QF283" s="141"/>
      <c r="QG283" s="141"/>
      <c r="QH283" s="141"/>
      <c r="QI283" s="141"/>
      <c r="QJ283" s="141"/>
      <c r="QK283" s="141"/>
      <c r="QL283" s="141"/>
      <c r="QM283" s="141"/>
      <c r="QN283" s="141"/>
      <c r="QO283" s="141"/>
      <c r="QP283" s="141"/>
      <c r="QQ283" s="141"/>
      <c r="QR283" s="141"/>
      <c r="QS283" s="141"/>
      <c r="QT283" s="141"/>
      <c r="QU283" s="141"/>
      <c r="QV283" s="141"/>
      <c r="QW283" s="141"/>
      <c r="QX283" s="141"/>
      <c r="QY283" s="141"/>
      <c r="QZ283" s="141"/>
      <c r="RA283" s="141"/>
      <c r="RB283" s="141"/>
      <c r="RC283" s="141"/>
      <c r="RD283" s="141"/>
      <c r="RE283" s="141"/>
      <c r="RF283" s="141"/>
      <c r="RG283" s="141"/>
      <c r="RH283" s="141"/>
      <c r="RI283" s="141"/>
      <c r="RJ283" s="141"/>
      <c r="RK283" s="141"/>
      <c r="RL283" s="141"/>
      <c r="RM283" s="141"/>
      <c r="RN283" s="141"/>
      <c r="RO283" s="141"/>
      <c r="RP283" s="141"/>
      <c r="RQ283" s="141"/>
      <c r="RR283" s="141"/>
      <c r="RS283" s="141"/>
      <c r="RT283" s="141"/>
      <c r="RU283" s="141"/>
      <c r="RV283" s="141"/>
      <c r="RW283" s="141"/>
      <c r="RX283" s="141"/>
      <c r="RY283" s="141"/>
      <c r="RZ283" s="141"/>
      <c r="SA283" s="141"/>
      <c r="SB283" s="141"/>
      <c r="SC283" s="141"/>
      <c r="SD283" s="141"/>
      <c r="SE283" s="141"/>
      <c r="SF283" s="141"/>
      <c r="SG283" s="141"/>
      <c r="SH283" s="141"/>
      <c r="SI283" s="141"/>
      <c r="SJ283" s="141"/>
      <c r="SK283" s="141"/>
      <c r="SL283" s="141"/>
      <c r="SM283" s="141"/>
      <c r="SN283" s="141"/>
      <c r="SO283" s="141"/>
      <c r="SP283" s="141"/>
      <c r="SQ283" s="141"/>
      <c r="SR283" s="141"/>
      <c r="SS283" s="141"/>
      <c r="ST283" s="141"/>
      <c r="SU283" s="141"/>
      <c r="SV283" s="141"/>
      <c r="SW283" s="141"/>
      <c r="SX283" s="141"/>
      <c r="SY283" s="141"/>
      <c r="SZ283" s="141"/>
      <c r="TA283" s="141"/>
      <c r="TB283" s="141"/>
      <c r="TC283" s="141"/>
      <c r="TD283" s="141"/>
      <c r="TE283" s="141"/>
      <c r="TF283" s="141"/>
      <c r="TG283" s="141"/>
      <c r="TH283" s="141"/>
      <c r="TI283" s="141"/>
      <c r="TJ283" s="141"/>
      <c r="TK283" s="141"/>
      <c r="TL283" s="141"/>
      <c r="TM283" s="141"/>
      <c r="TN283" s="141"/>
      <c r="TO283" s="141"/>
      <c r="TP283" s="141"/>
      <c r="TQ283" s="141"/>
      <c r="TR283" s="141"/>
      <c r="TS283" s="141"/>
      <c r="TT283" s="141"/>
      <c r="TU283" s="141"/>
      <c r="TV283" s="141"/>
      <c r="TW283" s="141"/>
      <c r="TX283" s="141"/>
      <c r="TY283" s="141"/>
      <c r="TZ283" s="141"/>
      <c r="UA283" s="141"/>
      <c r="UB283" s="141"/>
      <c r="UC283" s="141"/>
      <c r="UD283" s="141"/>
      <c r="UE283" s="141"/>
      <c r="UF283" s="141"/>
      <c r="UG283" s="141"/>
      <c r="UH283" s="141"/>
      <c r="UI283" s="141"/>
      <c r="UJ283" s="141"/>
      <c r="UK283" s="141"/>
      <c r="UL283" s="141"/>
      <c r="UM283" s="141"/>
      <c r="UN283" s="141"/>
      <c r="UO283" s="141"/>
      <c r="UP283" s="141"/>
      <c r="UQ283" s="141"/>
      <c r="UR283" s="141"/>
      <c r="US283" s="141"/>
      <c r="UT283" s="141"/>
      <c r="UU283" s="141"/>
      <c r="UV283" s="141"/>
      <c r="UW283" s="141"/>
      <c r="UX283" s="141"/>
      <c r="UY283" s="141"/>
      <c r="UZ283" s="141"/>
      <c r="VA283" s="141"/>
      <c r="VB283" s="141"/>
      <c r="VC283" s="141"/>
      <c r="VD283" s="141"/>
      <c r="VE283" s="141"/>
      <c r="VF283" s="141"/>
      <c r="VG283" s="141"/>
      <c r="VH283" s="141"/>
      <c r="VI283" s="141"/>
      <c r="VJ283" s="141"/>
      <c r="VK283" s="141"/>
      <c r="VL283" s="141"/>
      <c r="VM283" s="141"/>
      <c r="VN283" s="141"/>
      <c r="VO283" s="141"/>
      <c r="VP283" s="141"/>
      <c r="VQ283" s="141"/>
      <c r="VR283" s="141"/>
      <c r="VS283" s="141"/>
      <c r="VT283" s="141"/>
      <c r="VU283" s="141"/>
      <c r="VV283" s="141"/>
      <c r="VW283" s="141"/>
      <c r="VX283" s="141"/>
      <c r="VY283" s="141"/>
      <c r="VZ283" s="141"/>
      <c r="WA283" s="141"/>
      <c r="WB283" s="141"/>
      <c r="WC283" s="141"/>
      <c r="WD283" s="141"/>
      <c r="WE283" s="141"/>
      <c r="WF283" s="141"/>
      <c r="WG283" s="141"/>
      <c r="WH283" s="141"/>
      <c r="WI283" s="141"/>
      <c r="WJ283" s="141"/>
      <c r="WK283" s="141"/>
      <c r="WL283" s="141"/>
      <c r="WM283" s="141"/>
      <c r="WN283" s="141"/>
      <c r="WO283" s="141"/>
      <c r="WP283" s="141"/>
      <c r="WQ283" s="141"/>
      <c r="WR283" s="141"/>
      <c r="WS283" s="141"/>
      <c r="WT283" s="141"/>
      <c r="WU283" s="141"/>
      <c r="WV283" s="141"/>
      <c r="WW283" s="141"/>
      <c r="WX283" s="141"/>
      <c r="WY283" s="141"/>
      <c r="WZ283" s="141"/>
      <c r="XA283" s="141"/>
      <c r="XB283" s="141"/>
      <c r="XC283" s="141"/>
      <c r="XD283" s="141"/>
      <c r="XE283" s="141"/>
      <c r="XF283" s="141"/>
      <c r="XG283" s="141"/>
      <c r="XH283" s="141"/>
      <c r="XI283" s="141"/>
      <c r="XJ283" s="141"/>
      <c r="XK283" s="141"/>
      <c r="XL283" s="141"/>
      <c r="XM283" s="141"/>
      <c r="XN283" s="141"/>
      <c r="XO283" s="141"/>
      <c r="XP283" s="141"/>
      <c r="XQ283" s="141"/>
      <c r="XR283" s="141"/>
      <c r="XS283" s="141"/>
      <c r="XT283" s="141"/>
      <c r="XU283" s="141"/>
      <c r="XV283" s="141"/>
      <c r="XW283" s="141"/>
      <c r="XX283" s="141"/>
      <c r="XY283" s="141"/>
      <c r="XZ283" s="141"/>
      <c r="YA283" s="141"/>
      <c r="YB283" s="141"/>
      <c r="YC283" s="141"/>
      <c r="YD283" s="141"/>
      <c r="YE283" s="141"/>
      <c r="YF283" s="141"/>
      <c r="YG283" s="141"/>
      <c r="YH283" s="141"/>
      <c r="YI283" s="141"/>
      <c r="YJ283" s="141"/>
      <c r="YK283" s="141"/>
      <c r="YL283" s="141"/>
      <c r="YM283" s="141"/>
      <c r="YN283" s="141"/>
      <c r="YO283" s="141"/>
      <c r="YP283" s="141"/>
      <c r="YQ283" s="141"/>
      <c r="YR283" s="141"/>
      <c r="YS283" s="141"/>
      <c r="YT283" s="141"/>
      <c r="YU283" s="141"/>
      <c r="YV283" s="141"/>
      <c r="YW283" s="141"/>
      <c r="YX283" s="141"/>
      <c r="YY283" s="141"/>
      <c r="YZ283" s="141"/>
      <c r="ZA283" s="141"/>
      <c r="ZB283" s="141"/>
      <c r="ZC283" s="141"/>
      <c r="ZD283" s="141"/>
      <c r="ZE283" s="141"/>
      <c r="ZF283" s="141"/>
      <c r="ZG283" s="141"/>
      <c r="ZH283" s="141"/>
      <c r="ZI283" s="141"/>
      <c r="ZJ283" s="141"/>
      <c r="ZK283" s="141"/>
      <c r="ZL283" s="141"/>
      <c r="ZM283" s="141"/>
      <c r="ZN283" s="141"/>
      <c r="ZO283" s="141"/>
      <c r="ZP283" s="141"/>
      <c r="ZQ283" s="141"/>
      <c r="ZR283" s="141"/>
      <c r="ZS283" s="141"/>
      <c r="ZT283" s="141"/>
      <c r="ZU283" s="141"/>
      <c r="ZV283" s="141"/>
      <c r="ZW283" s="141"/>
      <c r="ZX283" s="141"/>
      <c r="ZY283" s="141"/>
      <c r="ZZ283" s="141"/>
      <c r="AAA283" s="141"/>
      <c r="AAB283" s="141"/>
      <c r="AAC283" s="141"/>
      <c r="AAD283" s="141"/>
      <c r="AAE283" s="141"/>
      <c r="AAF283" s="141"/>
      <c r="AAG283" s="141"/>
      <c r="AAH283" s="141"/>
      <c r="AAI283" s="141"/>
      <c r="AAJ283" s="141"/>
      <c r="AAK283" s="141"/>
      <c r="AAL283" s="141"/>
      <c r="AAM283" s="141"/>
      <c r="AAN283" s="141"/>
      <c r="AAO283" s="141"/>
      <c r="AAP283" s="141"/>
      <c r="AAQ283" s="141"/>
      <c r="AAR283" s="141"/>
      <c r="AAS283" s="141"/>
      <c r="AAT283" s="141"/>
      <c r="AAU283" s="141"/>
      <c r="AAV283" s="141"/>
      <c r="AAW283" s="141"/>
      <c r="AAX283" s="141"/>
      <c r="AAY283" s="141"/>
      <c r="AAZ283" s="141"/>
      <c r="ABA283" s="141"/>
      <c r="ABB283" s="141"/>
      <c r="ABC283" s="141"/>
      <c r="ABD283" s="141"/>
      <c r="ABE283" s="141"/>
      <c r="ABF283" s="141"/>
      <c r="ABG283" s="141"/>
      <c r="ABH283" s="141"/>
      <c r="ABI283" s="141"/>
      <c r="ABJ283" s="141"/>
      <c r="ABK283" s="141"/>
      <c r="ABL283" s="141"/>
      <c r="ABM283" s="141"/>
      <c r="ABN283" s="141"/>
      <c r="ABO283" s="141"/>
      <c r="ABP283" s="141"/>
      <c r="ABQ283" s="141"/>
      <c r="ABR283" s="141"/>
      <c r="ABS283" s="141"/>
      <c r="ABT283" s="141"/>
      <c r="ABU283" s="141"/>
      <c r="ABV283" s="141"/>
      <c r="ABW283" s="141"/>
      <c r="ABX283" s="141"/>
      <c r="ABY283" s="141"/>
      <c r="ABZ283" s="141"/>
      <c r="ACA283" s="141"/>
      <c r="ACB283" s="141"/>
      <c r="ACC283" s="141"/>
      <c r="ACD283" s="141"/>
      <c r="ACE283" s="141"/>
      <c r="ACF283" s="141"/>
      <c r="ACG283" s="141"/>
      <c r="ACH283" s="141"/>
      <c r="ACI283" s="141"/>
      <c r="ACJ283" s="141"/>
      <c r="ACK283" s="141"/>
      <c r="ACL283" s="141"/>
      <c r="ACM283" s="141"/>
      <c r="ACN283" s="141"/>
      <c r="ACO283" s="141"/>
      <c r="ACP283" s="141"/>
      <c r="ACQ283" s="141"/>
      <c r="ACR283" s="141"/>
      <c r="ACS283" s="141"/>
      <c r="ACT283" s="141"/>
      <c r="ACU283" s="141"/>
      <c r="ACV283" s="141"/>
      <c r="ACW283" s="141"/>
      <c r="ACX283" s="141"/>
      <c r="ACY283" s="141"/>
      <c r="ACZ283" s="141"/>
      <c r="ADA283" s="141"/>
      <c r="ADB283" s="141"/>
      <c r="ADC283" s="141"/>
      <c r="ADD283" s="141"/>
      <c r="ADE283" s="141"/>
      <c r="ADF283" s="141"/>
      <c r="ADG283" s="141"/>
      <c r="ADH283" s="141"/>
      <c r="ADI283" s="141"/>
      <c r="ADJ283" s="141"/>
      <c r="ADK283" s="141"/>
      <c r="ADL283" s="141"/>
      <c r="ADM283" s="141"/>
      <c r="ADN283" s="141"/>
      <c r="ADO283" s="141"/>
      <c r="ADP283" s="141"/>
      <c r="ADQ283" s="141"/>
      <c r="ADR283" s="141"/>
      <c r="ADS283" s="141"/>
      <c r="ADT283" s="141"/>
      <c r="ADU283" s="141"/>
      <c r="ADV283" s="141"/>
      <c r="ADW283" s="141"/>
      <c r="ADX283" s="141"/>
      <c r="ADY283" s="141"/>
      <c r="ADZ283" s="141"/>
      <c r="AEA283" s="141"/>
      <c r="AEB283" s="141"/>
      <c r="AEC283" s="141"/>
      <c r="AED283" s="141"/>
    </row>
    <row r="284" spans="1:810" s="88" customFormat="1" ht="15" customHeight="1" x14ac:dyDescent="0.3">
      <c r="A284" s="49"/>
      <c r="B284" s="51">
        <v>3</v>
      </c>
      <c r="C284" s="108" t="s">
        <v>633</v>
      </c>
      <c r="D284" s="109" t="s">
        <v>31</v>
      </c>
      <c r="E284" s="110" t="s">
        <v>192</v>
      </c>
      <c r="F284" s="110" t="s">
        <v>59</v>
      </c>
      <c r="G284" s="110">
        <v>30</v>
      </c>
      <c r="H284" s="111"/>
      <c r="I284" s="110">
        <v>1</v>
      </c>
      <c r="J284" s="110" t="s">
        <v>32</v>
      </c>
      <c r="K284" s="110" t="s">
        <v>106</v>
      </c>
      <c r="L284" s="112">
        <v>166</v>
      </c>
      <c r="M284" s="113">
        <v>1951</v>
      </c>
      <c r="N284" s="67">
        <v>18810</v>
      </c>
      <c r="O284" s="111"/>
      <c r="P284" s="114"/>
      <c r="Q284" s="114"/>
      <c r="R284" s="76" t="s">
        <v>302</v>
      </c>
      <c r="S284" s="74"/>
      <c r="T284" s="45" t="s">
        <v>166</v>
      </c>
      <c r="U284" s="46" t="str">
        <f t="shared" si="4"/>
        <v>P</v>
      </c>
      <c r="V284" s="45"/>
      <c r="W284" s="45"/>
      <c r="X284" s="45"/>
      <c r="Y284" s="45"/>
      <c r="Z284" s="45"/>
      <c r="AA284" s="45"/>
      <c r="AB284" s="45"/>
      <c r="AC284" s="10"/>
      <c r="AD284" s="139"/>
      <c r="AE284" s="139"/>
      <c r="AF284" s="139"/>
      <c r="AG284" s="139"/>
      <c r="AH284" s="139"/>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c r="BH284" s="139"/>
      <c r="BI284" s="139"/>
      <c r="BJ284" s="139"/>
      <c r="BK284" s="139"/>
      <c r="BL284" s="139"/>
      <c r="BM284" s="139"/>
      <c r="BN284" s="139"/>
      <c r="BO284" s="139"/>
      <c r="BP284" s="139"/>
      <c r="BQ284" s="139"/>
      <c r="BR284" s="139"/>
      <c r="BS284" s="139"/>
      <c r="BT284" s="139"/>
      <c r="BU284" s="139"/>
      <c r="BV284" s="139"/>
      <c r="BW284" s="139"/>
      <c r="BX284" s="139"/>
      <c r="BY284" s="139"/>
      <c r="BZ284" s="139"/>
      <c r="CA284" s="139"/>
      <c r="CB284" s="139"/>
      <c r="CC284" s="139"/>
      <c r="CD284" s="139"/>
      <c r="CE284" s="139"/>
      <c r="CF284" s="139"/>
      <c r="CG284" s="139"/>
      <c r="CH284" s="139"/>
      <c r="CI284" s="139"/>
      <c r="CJ284" s="139"/>
      <c r="CK284" s="139"/>
      <c r="CL284" s="139"/>
      <c r="CM284" s="139"/>
      <c r="CN284" s="139"/>
      <c r="CO284" s="139"/>
      <c r="CP284" s="139"/>
      <c r="CQ284" s="139"/>
      <c r="CR284" s="139"/>
      <c r="CS284" s="139"/>
      <c r="CT284" s="139"/>
      <c r="CU284" s="139"/>
      <c r="CV284" s="139"/>
      <c r="CW284" s="139"/>
      <c r="CX284" s="139"/>
      <c r="CY284" s="139"/>
      <c r="CZ284" s="139"/>
      <c r="DA284" s="139"/>
      <c r="DB284" s="139"/>
      <c r="DC284" s="139"/>
      <c r="DD284" s="139"/>
      <c r="DE284" s="139"/>
      <c r="DF284" s="139"/>
      <c r="DG284" s="139"/>
      <c r="DH284" s="139"/>
      <c r="DI284" s="139"/>
      <c r="DJ284" s="139"/>
      <c r="DK284" s="139"/>
      <c r="DL284" s="139"/>
      <c r="DM284" s="139"/>
      <c r="DN284" s="139"/>
      <c r="DO284" s="139"/>
      <c r="DP284" s="139"/>
      <c r="DQ284" s="139"/>
      <c r="DR284" s="139"/>
      <c r="DS284" s="139"/>
      <c r="DT284" s="139"/>
      <c r="DU284" s="139"/>
      <c r="DV284" s="139"/>
      <c r="DW284" s="139"/>
      <c r="DX284" s="139"/>
      <c r="DY284" s="139"/>
      <c r="DZ284" s="139"/>
      <c r="EA284" s="139"/>
      <c r="EB284" s="139"/>
      <c r="EC284" s="139"/>
      <c r="ED284" s="139"/>
      <c r="EE284" s="139"/>
      <c r="EF284" s="139"/>
      <c r="EG284" s="139"/>
      <c r="EH284" s="139"/>
      <c r="EI284" s="139"/>
      <c r="EJ284" s="139"/>
      <c r="EK284" s="139"/>
      <c r="EL284" s="139"/>
      <c r="EM284" s="139"/>
      <c r="EN284" s="139"/>
      <c r="EO284" s="139"/>
      <c r="EP284" s="139"/>
      <c r="EQ284" s="139"/>
      <c r="ER284" s="139"/>
      <c r="ES284" s="139"/>
      <c r="ET284" s="139"/>
      <c r="EU284" s="139"/>
      <c r="EV284" s="139"/>
      <c r="EW284" s="139"/>
      <c r="EX284" s="139"/>
      <c r="EY284" s="139"/>
      <c r="EZ284" s="139"/>
      <c r="FA284" s="139"/>
      <c r="FB284" s="139"/>
      <c r="FC284" s="139"/>
      <c r="FD284" s="139"/>
      <c r="FE284" s="139"/>
      <c r="FF284" s="139"/>
      <c r="FG284" s="142"/>
      <c r="FH284" s="142"/>
      <c r="FI284" s="142"/>
      <c r="FJ284" s="142"/>
      <c r="FK284" s="142"/>
      <c r="FL284" s="142"/>
      <c r="FM284" s="142"/>
      <c r="FN284" s="142"/>
      <c r="FO284" s="142"/>
      <c r="FP284" s="142"/>
      <c r="FQ284" s="142"/>
      <c r="FR284" s="142"/>
      <c r="FS284" s="142"/>
      <c r="FT284" s="142"/>
      <c r="FU284" s="142"/>
      <c r="FV284" s="142"/>
      <c r="FW284" s="142"/>
      <c r="FX284" s="142"/>
      <c r="FY284" s="142"/>
      <c r="FZ284" s="142"/>
      <c r="GA284" s="142"/>
      <c r="GB284" s="142"/>
      <c r="GC284" s="142"/>
      <c r="GD284" s="142"/>
      <c r="GE284" s="142"/>
      <c r="GF284" s="142"/>
      <c r="GG284" s="142"/>
      <c r="GH284" s="142"/>
      <c r="GI284" s="142"/>
      <c r="GJ284" s="142"/>
      <c r="GK284" s="142"/>
      <c r="GL284" s="142"/>
      <c r="GM284" s="142"/>
      <c r="GN284" s="142"/>
      <c r="GO284" s="142"/>
      <c r="GP284" s="142"/>
      <c r="GQ284" s="142"/>
      <c r="GR284" s="142"/>
      <c r="GS284" s="142"/>
      <c r="GT284" s="142"/>
      <c r="GU284" s="142"/>
      <c r="GV284" s="142"/>
      <c r="GW284" s="142"/>
      <c r="GX284" s="142"/>
      <c r="GY284" s="142"/>
      <c r="GZ284" s="142"/>
      <c r="HA284" s="142"/>
      <c r="HB284" s="142"/>
      <c r="HC284" s="142"/>
      <c r="HD284" s="142"/>
      <c r="HE284" s="142"/>
      <c r="HF284" s="142"/>
      <c r="HG284" s="142"/>
      <c r="HH284" s="142"/>
      <c r="HI284" s="142"/>
      <c r="HJ284" s="142"/>
      <c r="HK284" s="142"/>
      <c r="HL284" s="142"/>
      <c r="HM284" s="142"/>
      <c r="HN284" s="142"/>
      <c r="HO284" s="142"/>
      <c r="HP284" s="142"/>
      <c r="HQ284" s="142"/>
      <c r="HR284" s="142"/>
      <c r="HS284" s="142"/>
      <c r="HT284" s="142"/>
      <c r="HU284" s="142"/>
      <c r="HV284" s="142"/>
      <c r="HW284" s="142"/>
      <c r="HX284" s="142"/>
      <c r="HY284" s="142"/>
      <c r="HZ284" s="142"/>
      <c r="IA284" s="142"/>
      <c r="IB284" s="142"/>
      <c r="IC284" s="142"/>
      <c r="ID284" s="142"/>
      <c r="IE284" s="142"/>
      <c r="IF284" s="142"/>
      <c r="IG284" s="142"/>
      <c r="IH284" s="142"/>
      <c r="II284" s="142"/>
      <c r="IJ284" s="142"/>
      <c r="IK284" s="142"/>
      <c r="IL284" s="142"/>
      <c r="IM284" s="142"/>
      <c r="IN284" s="142"/>
      <c r="IO284" s="142"/>
      <c r="IP284" s="142"/>
      <c r="IQ284" s="142"/>
      <c r="IR284" s="142"/>
      <c r="IS284" s="142"/>
      <c r="IT284" s="142"/>
      <c r="IU284" s="142"/>
      <c r="IV284" s="142"/>
      <c r="IW284" s="142"/>
      <c r="IX284" s="142"/>
      <c r="IY284" s="142"/>
      <c r="IZ284" s="142"/>
      <c r="JA284" s="142"/>
      <c r="JB284" s="142"/>
      <c r="JC284" s="142"/>
      <c r="JD284" s="142"/>
      <c r="JE284" s="142"/>
      <c r="JF284" s="142"/>
      <c r="JG284" s="142"/>
      <c r="JH284" s="142"/>
      <c r="JI284" s="142"/>
      <c r="JJ284" s="142"/>
      <c r="JK284" s="142"/>
      <c r="JL284" s="142"/>
      <c r="JM284" s="142"/>
      <c r="JN284" s="142"/>
      <c r="JO284" s="142"/>
      <c r="JP284" s="142"/>
      <c r="JQ284" s="142"/>
      <c r="JR284" s="142"/>
      <c r="JS284" s="142"/>
      <c r="JT284" s="142"/>
      <c r="JU284" s="142"/>
      <c r="JV284" s="142"/>
      <c r="JW284" s="142"/>
      <c r="JX284" s="142"/>
      <c r="JY284" s="142"/>
      <c r="JZ284" s="142"/>
      <c r="KA284" s="142"/>
      <c r="KB284" s="142"/>
      <c r="KC284" s="142"/>
      <c r="KD284" s="142"/>
      <c r="KE284" s="142"/>
      <c r="KF284" s="142"/>
      <c r="KG284" s="142"/>
      <c r="KH284" s="142"/>
      <c r="KI284" s="142"/>
      <c r="KJ284" s="142"/>
      <c r="KK284" s="142"/>
      <c r="KL284" s="142"/>
      <c r="KM284" s="142"/>
      <c r="KN284" s="142"/>
      <c r="KO284" s="142"/>
      <c r="KP284" s="142"/>
      <c r="KQ284" s="142"/>
      <c r="KR284" s="142"/>
      <c r="KS284" s="142"/>
      <c r="KT284" s="142"/>
      <c r="KU284" s="142"/>
      <c r="KV284" s="142"/>
      <c r="KW284" s="142"/>
      <c r="KX284" s="142"/>
      <c r="KY284" s="142"/>
      <c r="KZ284" s="142"/>
      <c r="LA284" s="142"/>
      <c r="LB284" s="142"/>
      <c r="LC284" s="142"/>
      <c r="LD284" s="142"/>
      <c r="LE284" s="142"/>
      <c r="LF284" s="142"/>
      <c r="LG284" s="142"/>
      <c r="LH284" s="142"/>
      <c r="LI284" s="142"/>
      <c r="LJ284" s="142"/>
      <c r="LK284" s="142"/>
      <c r="LL284" s="142"/>
      <c r="LM284" s="142"/>
      <c r="LN284" s="142"/>
      <c r="LO284" s="142"/>
      <c r="LP284" s="142"/>
      <c r="LQ284" s="142"/>
      <c r="LR284" s="142"/>
      <c r="LS284" s="142"/>
      <c r="LT284" s="142"/>
      <c r="LU284" s="142"/>
      <c r="LV284" s="142"/>
      <c r="LW284" s="142"/>
      <c r="LX284" s="142"/>
      <c r="LY284" s="142"/>
      <c r="LZ284" s="142"/>
      <c r="MA284" s="142"/>
      <c r="MB284" s="142"/>
      <c r="MC284" s="142"/>
      <c r="MD284" s="142"/>
      <c r="ME284" s="142"/>
      <c r="MF284" s="142"/>
      <c r="MG284" s="142"/>
      <c r="MH284" s="142"/>
      <c r="MI284" s="142"/>
      <c r="MJ284" s="142"/>
      <c r="MK284" s="142"/>
      <c r="ML284" s="142"/>
      <c r="MM284" s="142"/>
      <c r="MN284" s="142"/>
      <c r="MO284" s="142"/>
      <c r="MP284" s="142"/>
      <c r="MQ284" s="142"/>
      <c r="MR284" s="142"/>
      <c r="MS284" s="142"/>
      <c r="MT284" s="142"/>
      <c r="MU284" s="142"/>
      <c r="MV284" s="142"/>
      <c r="MW284" s="142"/>
      <c r="MX284" s="142"/>
      <c r="MY284" s="142"/>
      <c r="MZ284" s="142"/>
      <c r="NA284" s="142"/>
      <c r="NB284" s="142"/>
      <c r="NC284" s="142"/>
      <c r="ND284" s="142"/>
      <c r="NE284" s="142"/>
      <c r="NF284" s="142"/>
      <c r="NG284" s="142"/>
      <c r="NH284" s="142"/>
      <c r="NI284" s="142"/>
      <c r="NJ284" s="142"/>
      <c r="NK284" s="142"/>
      <c r="NL284" s="142"/>
      <c r="NM284" s="142"/>
      <c r="NN284" s="142"/>
      <c r="NO284" s="142"/>
      <c r="NP284" s="142"/>
      <c r="NQ284" s="142"/>
      <c r="NR284" s="142"/>
      <c r="NS284" s="142"/>
      <c r="NT284" s="142"/>
      <c r="NU284" s="142"/>
      <c r="NV284" s="142"/>
      <c r="NW284" s="142"/>
      <c r="NX284" s="142"/>
      <c r="NY284" s="142"/>
      <c r="NZ284" s="142"/>
      <c r="OA284" s="142"/>
      <c r="OB284" s="142"/>
      <c r="OC284" s="142"/>
      <c r="OD284" s="142"/>
      <c r="OE284" s="142"/>
      <c r="OF284" s="142"/>
      <c r="OG284" s="142"/>
      <c r="OH284" s="142"/>
      <c r="OI284" s="142"/>
      <c r="OJ284" s="142"/>
      <c r="OK284" s="142"/>
      <c r="OL284" s="142"/>
      <c r="OM284" s="142"/>
      <c r="ON284" s="142"/>
      <c r="OO284" s="142"/>
      <c r="OP284" s="142"/>
      <c r="OQ284" s="142"/>
      <c r="OR284" s="142"/>
      <c r="OS284" s="142"/>
      <c r="OT284" s="142"/>
      <c r="OU284" s="142"/>
      <c r="OV284" s="142"/>
      <c r="OW284" s="142"/>
      <c r="OX284" s="142"/>
      <c r="OY284" s="142"/>
      <c r="OZ284" s="142"/>
      <c r="PA284" s="142"/>
      <c r="PB284" s="142"/>
      <c r="PC284" s="142"/>
      <c r="PD284" s="142"/>
      <c r="PE284" s="142"/>
      <c r="PF284" s="142"/>
      <c r="PG284" s="142"/>
      <c r="PH284" s="142"/>
      <c r="PI284" s="142"/>
      <c r="PJ284" s="142"/>
      <c r="PK284" s="142"/>
      <c r="PL284" s="142"/>
      <c r="PM284" s="142"/>
      <c r="PN284" s="142"/>
      <c r="PO284" s="142"/>
      <c r="PP284" s="142"/>
      <c r="PQ284" s="142"/>
      <c r="PR284" s="142"/>
      <c r="PS284" s="142"/>
      <c r="PT284" s="142"/>
      <c r="PU284" s="142"/>
      <c r="PV284" s="142"/>
      <c r="PW284" s="142"/>
      <c r="PX284" s="142"/>
      <c r="PY284" s="142"/>
      <c r="PZ284" s="142"/>
      <c r="QA284" s="142"/>
      <c r="QB284" s="142"/>
      <c r="QC284" s="142"/>
      <c r="QD284" s="142"/>
      <c r="QE284" s="142"/>
      <c r="QF284" s="142"/>
      <c r="QG284" s="142"/>
      <c r="QH284" s="142"/>
      <c r="QI284" s="142"/>
      <c r="QJ284" s="142"/>
      <c r="QK284" s="142"/>
      <c r="QL284" s="142"/>
      <c r="QM284" s="142"/>
      <c r="QN284" s="142"/>
      <c r="QO284" s="142"/>
      <c r="QP284" s="142"/>
      <c r="QQ284" s="142"/>
      <c r="QR284" s="142"/>
      <c r="QS284" s="142"/>
      <c r="QT284" s="142"/>
      <c r="QU284" s="142"/>
      <c r="QV284" s="142"/>
      <c r="QW284" s="142"/>
      <c r="QX284" s="142"/>
      <c r="QY284" s="142"/>
      <c r="QZ284" s="142"/>
      <c r="RA284" s="142"/>
      <c r="RB284" s="142"/>
      <c r="RC284" s="142"/>
      <c r="RD284" s="142"/>
      <c r="RE284" s="142"/>
      <c r="RF284" s="142"/>
      <c r="RG284" s="142"/>
      <c r="RH284" s="142"/>
      <c r="RI284" s="142"/>
      <c r="RJ284" s="142"/>
      <c r="RK284" s="142"/>
      <c r="RL284" s="142"/>
      <c r="RM284" s="142"/>
      <c r="RN284" s="142"/>
      <c r="RO284" s="142"/>
      <c r="RP284" s="142"/>
      <c r="RQ284" s="142"/>
      <c r="RR284" s="142"/>
      <c r="RS284" s="142"/>
      <c r="RT284" s="142"/>
      <c r="RU284" s="142"/>
      <c r="RV284" s="142"/>
      <c r="RW284" s="142"/>
      <c r="RX284" s="142"/>
      <c r="RY284" s="142"/>
      <c r="RZ284" s="142"/>
      <c r="SA284" s="142"/>
      <c r="SB284" s="142"/>
      <c r="SC284" s="142"/>
      <c r="SD284" s="142"/>
      <c r="SE284" s="142"/>
      <c r="SF284" s="142"/>
      <c r="SG284" s="142"/>
      <c r="SH284" s="142"/>
      <c r="SI284" s="142"/>
      <c r="SJ284" s="142"/>
      <c r="SK284" s="142"/>
      <c r="SL284" s="142"/>
      <c r="SM284" s="142"/>
      <c r="SN284" s="142"/>
      <c r="SO284" s="142"/>
      <c r="SP284" s="142"/>
      <c r="SQ284" s="142"/>
      <c r="SR284" s="142"/>
      <c r="SS284" s="142"/>
      <c r="ST284" s="142"/>
      <c r="SU284" s="142"/>
      <c r="SV284" s="142"/>
      <c r="SW284" s="142"/>
      <c r="SX284" s="142"/>
      <c r="SY284" s="142"/>
      <c r="SZ284" s="142"/>
      <c r="TA284" s="142"/>
      <c r="TB284" s="142"/>
      <c r="TC284" s="142"/>
      <c r="TD284" s="142"/>
      <c r="TE284" s="142"/>
      <c r="TF284" s="142"/>
      <c r="TG284" s="142"/>
      <c r="TH284" s="142"/>
      <c r="TI284" s="142"/>
      <c r="TJ284" s="142"/>
      <c r="TK284" s="142"/>
      <c r="TL284" s="142"/>
      <c r="TM284" s="142"/>
      <c r="TN284" s="142"/>
      <c r="TO284" s="142"/>
      <c r="TP284" s="142"/>
      <c r="TQ284" s="142"/>
      <c r="TR284" s="142"/>
      <c r="TS284" s="142"/>
      <c r="TT284" s="142"/>
      <c r="TU284" s="142"/>
      <c r="TV284" s="142"/>
      <c r="TW284" s="142"/>
      <c r="TX284" s="142"/>
      <c r="TY284" s="142"/>
      <c r="TZ284" s="142"/>
      <c r="UA284" s="142"/>
      <c r="UB284" s="142"/>
      <c r="UC284" s="142"/>
      <c r="UD284" s="142"/>
      <c r="UE284" s="142"/>
      <c r="UF284" s="142"/>
      <c r="UG284" s="142"/>
      <c r="UH284" s="142"/>
      <c r="UI284" s="142"/>
      <c r="UJ284" s="142"/>
      <c r="UK284" s="142"/>
      <c r="UL284" s="142"/>
      <c r="UM284" s="142"/>
      <c r="UN284" s="142"/>
      <c r="UO284" s="142"/>
      <c r="UP284" s="142"/>
      <c r="UQ284" s="142"/>
      <c r="UR284" s="142"/>
      <c r="US284" s="142"/>
      <c r="UT284" s="142"/>
      <c r="UU284" s="142"/>
      <c r="UV284" s="142"/>
      <c r="UW284" s="142"/>
      <c r="UX284" s="142"/>
      <c r="UY284" s="142"/>
      <c r="UZ284" s="142"/>
      <c r="VA284" s="142"/>
      <c r="VB284" s="142"/>
      <c r="VC284" s="142"/>
      <c r="VD284" s="142"/>
      <c r="VE284" s="142"/>
      <c r="VF284" s="142"/>
      <c r="VG284" s="142"/>
      <c r="VH284" s="142"/>
      <c r="VI284" s="142"/>
      <c r="VJ284" s="142"/>
      <c r="VK284" s="142"/>
      <c r="VL284" s="142"/>
      <c r="VM284" s="142"/>
      <c r="VN284" s="142"/>
      <c r="VO284" s="142"/>
      <c r="VP284" s="142"/>
      <c r="VQ284" s="142"/>
      <c r="VR284" s="142"/>
      <c r="VS284" s="142"/>
      <c r="VT284" s="142"/>
      <c r="VU284" s="142"/>
      <c r="VV284" s="142"/>
      <c r="VW284" s="142"/>
      <c r="VX284" s="142"/>
      <c r="VY284" s="142"/>
      <c r="VZ284" s="142"/>
      <c r="WA284" s="142"/>
      <c r="WB284" s="142"/>
      <c r="WC284" s="142"/>
      <c r="WD284" s="142"/>
      <c r="WE284" s="142"/>
      <c r="WF284" s="142"/>
      <c r="WG284" s="142"/>
      <c r="WH284" s="142"/>
      <c r="WI284" s="142"/>
      <c r="WJ284" s="142"/>
      <c r="WK284" s="142"/>
      <c r="WL284" s="142"/>
      <c r="WM284" s="142"/>
      <c r="WN284" s="142"/>
      <c r="WO284" s="142"/>
      <c r="WP284" s="142"/>
      <c r="WQ284" s="142"/>
      <c r="WR284" s="142"/>
      <c r="WS284" s="142"/>
      <c r="WT284" s="142"/>
      <c r="WU284" s="142"/>
      <c r="WV284" s="142"/>
      <c r="WW284" s="142"/>
      <c r="WX284" s="142"/>
      <c r="WY284" s="142"/>
      <c r="WZ284" s="142"/>
      <c r="XA284" s="142"/>
      <c r="XB284" s="142"/>
      <c r="XC284" s="142"/>
      <c r="XD284" s="142"/>
      <c r="XE284" s="142"/>
      <c r="XF284" s="142"/>
      <c r="XG284" s="142"/>
      <c r="XH284" s="142"/>
      <c r="XI284" s="142"/>
      <c r="XJ284" s="142"/>
      <c r="XK284" s="142"/>
      <c r="XL284" s="142"/>
      <c r="XM284" s="142"/>
      <c r="XN284" s="142"/>
      <c r="XO284" s="142"/>
      <c r="XP284" s="142"/>
      <c r="XQ284" s="142"/>
      <c r="XR284" s="142"/>
      <c r="XS284" s="142"/>
      <c r="XT284" s="142"/>
      <c r="XU284" s="142"/>
      <c r="XV284" s="142"/>
      <c r="XW284" s="142"/>
      <c r="XX284" s="142"/>
      <c r="XY284" s="142"/>
      <c r="XZ284" s="142"/>
      <c r="YA284" s="142"/>
      <c r="YB284" s="142"/>
      <c r="YC284" s="142"/>
      <c r="YD284" s="142"/>
      <c r="YE284" s="142"/>
      <c r="YF284" s="142"/>
      <c r="YG284" s="142"/>
      <c r="YH284" s="142"/>
      <c r="YI284" s="142"/>
      <c r="YJ284" s="142"/>
      <c r="YK284" s="142"/>
      <c r="YL284" s="142"/>
      <c r="YM284" s="142"/>
      <c r="YN284" s="142"/>
      <c r="YO284" s="142"/>
      <c r="YP284" s="142"/>
      <c r="YQ284" s="142"/>
      <c r="YR284" s="142"/>
      <c r="YS284" s="142"/>
      <c r="YT284" s="142"/>
      <c r="YU284" s="142"/>
      <c r="YV284" s="142"/>
      <c r="YW284" s="142"/>
      <c r="YX284" s="142"/>
      <c r="YY284" s="142"/>
      <c r="YZ284" s="142"/>
      <c r="ZA284" s="142"/>
      <c r="ZB284" s="142"/>
      <c r="ZC284" s="142"/>
      <c r="ZD284" s="142"/>
      <c r="ZE284" s="142"/>
      <c r="ZF284" s="142"/>
      <c r="ZG284" s="142"/>
      <c r="ZH284" s="142"/>
      <c r="ZI284" s="142"/>
      <c r="ZJ284" s="142"/>
      <c r="ZK284" s="142"/>
      <c r="ZL284" s="142"/>
      <c r="ZM284" s="142"/>
      <c r="ZN284" s="142"/>
      <c r="ZO284" s="142"/>
      <c r="ZP284" s="142"/>
      <c r="ZQ284" s="142"/>
      <c r="ZR284" s="142"/>
      <c r="ZS284" s="142"/>
      <c r="ZT284" s="142"/>
      <c r="ZU284" s="142"/>
      <c r="ZV284" s="142"/>
      <c r="ZW284" s="142"/>
      <c r="ZX284" s="142"/>
      <c r="ZY284" s="142"/>
      <c r="ZZ284" s="142"/>
      <c r="AAA284" s="142"/>
      <c r="AAB284" s="142"/>
      <c r="AAC284" s="142"/>
      <c r="AAD284" s="142"/>
      <c r="AAE284" s="142"/>
      <c r="AAF284" s="142"/>
      <c r="AAG284" s="142"/>
      <c r="AAH284" s="142"/>
      <c r="AAI284" s="142"/>
      <c r="AAJ284" s="142"/>
      <c r="AAK284" s="142"/>
      <c r="AAL284" s="142"/>
      <c r="AAM284" s="142"/>
      <c r="AAN284" s="142"/>
      <c r="AAO284" s="142"/>
      <c r="AAP284" s="142"/>
      <c r="AAQ284" s="142"/>
      <c r="AAR284" s="142"/>
      <c r="AAS284" s="142"/>
      <c r="AAT284" s="142"/>
      <c r="AAU284" s="142"/>
      <c r="AAV284" s="142"/>
      <c r="AAW284" s="142"/>
      <c r="AAX284" s="142"/>
      <c r="AAY284" s="142"/>
      <c r="AAZ284" s="142"/>
      <c r="ABA284" s="142"/>
      <c r="ABB284" s="142"/>
      <c r="ABC284" s="142"/>
      <c r="ABD284" s="142"/>
      <c r="ABE284" s="142"/>
      <c r="ABF284" s="142"/>
      <c r="ABG284" s="142"/>
      <c r="ABH284" s="142"/>
      <c r="ABI284" s="142"/>
      <c r="ABJ284" s="142"/>
      <c r="ABK284" s="142"/>
      <c r="ABL284" s="142"/>
      <c r="ABM284" s="142"/>
      <c r="ABN284" s="142"/>
      <c r="ABO284" s="142"/>
      <c r="ABP284" s="142"/>
      <c r="ABQ284" s="142"/>
      <c r="ABR284" s="142"/>
      <c r="ABS284" s="142"/>
      <c r="ABT284" s="142"/>
      <c r="ABU284" s="142"/>
      <c r="ABV284" s="142"/>
      <c r="ABW284" s="142"/>
      <c r="ABX284" s="142"/>
      <c r="ABY284" s="142"/>
      <c r="ABZ284" s="142"/>
      <c r="ACA284" s="142"/>
      <c r="ACB284" s="142"/>
      <c r="ACC284" s="142"/>
      <c r="ACD284" s="142"/>
      <c r="ACE284" s="142"/>
      <c r="ACF284" s="142"/>
      <c r="ACG284" s="142"/>
      <c r="ACH284" s="142"/>
      <c r="ACI284" s="142"/>
      <c r="ACJ284" s="142"/>
      <c r="ACK284" s="142"/>
      <c r="ACL284" s="142"/>
      <c r="ACM284" s="142"/>
      <c r="ACN284" s="142"/>
      <c r="ACO284" s="142"/>
      <c r="ACP284" s="142"/>
      <c r="ACQ284" s="142"/>
      <c r="ACR284" s="142"/>
      <c r="ACS284" s="142"/>
      <c r="ACT284" s="142"/>
      <c r="ACU284" s="142"/>
      <c r="ACV284" s="142"/>
      <c r="ACW284" s="142"/>
      <c r="ACX284" s="142"/>
      <c r="ACY284" s="142"/>
      <c r="ACZ284" s="142"/>
      <c r="ADA284" s="142"/>
      <c r="ADB284" s="142"/>
      <c r="ADC284" s="142"/>
      <c r="ADD284" s="142"/>
      <c r="ADE284" s="142"/>
      <c r="ADF284" s="142"/>
      <c r="ADG284" s="142"/>
      <c r="ADH284" s="142"/>
      <c r="ADI284" s="142"/>
      <c r="ADJ284" s="142"/>
      <c r="ADK284" s="142"/>
      <c r="ADL284" s="142"/>
      <c r="ADM284" s="142"/>
      <c r="ADN284" s="142"/>
      <c r="ADO284" s="142"/>
      <c r="ADP284" s="142"/>
      <c r="ADQ284" s="142"/>
      <c r="ADR284" s="142"/>
      <c r="ADS284" s="142"/>
      <c r="ADT284" s="142"/>
      <c r="ADU284" s="142"/>
      <c r="ADV284" s="142"/>
      <c r="ADW284" s="142"/>
      <c r="ADX284" s="142"/>
      <c r="ADY284" s="142"/>
      <c r="ADZ284" s="142"/>
      <c r="AEA284" s="142"/>
      <c r="AEB284" s="142"/>
      <c r="AEC284" s="142"/>
      <c r="AED284" s="142"/>
    </row>
    <row r="285" spans="1:810" s="106" customFormat="1" ht="15" customHeight="1" x14ac:dyDescent="0.3">
      <c r="A285" s="49"/>
      <c r="B285" s="51">
        <v>3</v>
      </c>
      <c r="C285" s="108" t="s">
        <v>634</v>
      </c>
      <c r="D285" s="109" t="s">
        <v>31</v>
      </c>
      <c r="E285" s="110" t="s">
        <v>100</v>
      </c>
      <c r="F285" s="110" t="s">
        <v>101</v>
      </c>
      <c r="G285" s="110"/>
      <c r="H285" s="111"/>
      <c r="I285" s="110">
        <v>1</v>
      </c>
      <c r="J285" s="110" t="s">
        <v>32</v>
      </c>
      <c r="K285" s="110" t="s">
        <v>106</v>
      </c>
      <c r="L285" s="112">
        <v>168</v>
      </c>
      <c r="M285" s="113">
        <v>1951</v>
      </c>
      <c r="N285" s="67">
        <v>18660</v>
      </c>
      <c r="O285" s="111"/>
      <c r="P285" s="114"/>
      <c r="Q285" s="114"/>
      <c r="R285" s="76" t="s">
        <v>302</v>
      </c>
      <c r="S285" s="74"/>
      <c r="T285" s="45" t="s">
        <v>166</v>
      </c>
      <c r="U285" s="46" t="str">
        <f t="shared" si="4"/>
        <v>P</v>
      </c>
      <c r="V285" s="45"/>
      <c r="W285" s="45"/>
      <c r="X285" s="45"/>
      <c r="Y285" s="45"/>
      <c r="Z285" s="45"/>
      <c r="AA285" s="45"/>
      <c r="AB285" s="45"/>
      <c r="AC285" s="10"/>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P285" s="139"/>
      <c r="CQ285" s="139"/>
      <c r="CR285" s="139"/>
      <c r="CS285" s="139"/>
      <c r="CT285" s="139"/>
      <c r="CU285" s="139"/>
      <c r="CV285" s="139"/>
      <c r="CW285" s="139"/>
      <c r="CX285" s="139"/>
      <c r="CY285" s="139"/>
      <c r="CZ285" s="139"/>
      <c r="DA285" s="139"/>
      <c r="DB285" s="139"/>
      <c r="DC285" s="139"/>
      <c r="DD285" s="139"/>
      <c r="DE285" s="139"/>
      <c r="DF285" s="139"/>
      <c r="DG285" s="139"/>
      <c r="DH285" s="139"/>
      <c r="DI285" s="139"/>
      <c r="DJ285" s="139"/>
      <c r="DK285" s="139"/>
      <c r="DL285" s="139"/>
      <c r="DM285" s="139"/>
      <c r="DN285" s="139"/>
      <c r="DO285" s="139"/>
      <c r="DP285" s="139"/>
      <c r="DQ285" s="139"/>
      <c r="DR285" s="139"/>
      <c r="DS285" s="139"/>
      <c r="DT285" s="139"/>
      <c r="DU285" s="139"/>
      <c r="DV285" s="139"/>
      <c r="DW285" s="139"/>
      <c r="DX285" s="139"/>
      <c r="DY285" s="139"/>
      <c r="DZ285" s="139"/>
      <c r="EA285" s="139"/>
      <c r="EB285" s="139"/>
      <c r="EC285" s="139"/>
      <c r="ED285" s="139"/>
      <c r="EE285" s="139"/>
      <c r="EF285" s="139"/>
      <c r="EG285" s="139"/>
      <c r="EH285" s="139"/>
      <c r="EI285" s="139"/>
      <c r="EJ285" s="139"/>
      <c r="EK285" s="139"/>
      <c r="EL285" s="139"/>
      <c r="EM285" s="139"/>
      <c r="EN285" s="139"/>
      <c r="EO285" s="139"/>
      <c r="EP285" s="139"/>
      <c r="EQ285" s="139"/>
      <c r="ER285" s="139"/>
      <c r="ES285" s="139"/>
      <c r="ET285" s="139"/>
      <c r="EU285" s="139"/>
      <c r="EV285" s="139"/>
      <c r="EW285" s="139"/>
      <c r="EX285" s="139"/>
      <c r="EY285" s="139"/>
      <c r="EZ285" s="139"/>
      <c r="FA285" s="139"/>
      <c r="FB285" s="139"/>
      <c r="FC285" s="139"/>
      <c r="FD285" s="139"/>
      <c r="FE285" s="139"/>
      <c r="FF285" s="139"/>
      <c r="FG285" s="142"/>
      <c r="FH285" s="142"/>
      <c r="FI285" s="142"/>
      <c r="FJ285" s="142"/>
      <c r="FK285" s="142"/>
      <c r="FL285" s="142"/>
      <c r="FM285" s="142"/>
      <c r="FN285" s="142"/>
      <c r="FO285" s="142"/>
      <c r="FP285" s="142"/>
      <c r="FQ285" s="142"/>
      <c r="FR285" s="142"/>
      <c r="FS285" s="142"/>
      <c r="FT285" s="142"/>
      <c r="FU285" s="142"/>
      <c r="FV285" s="142"/>
      <c r="FW285" s="142"/>
      <c r="FX285" s="142"/>
      <c r="FY285" s="142"/>
      <c r="FZ285" s="142"/>
      <c r="GA285" s="142"/>
      <c r="GB285" s="142"/>
      <c r="GC285" s="142"/>
      <c r="GD285" s="142"/>
      <c r="GE285" s="142"/>
      <c r="GF285" s="142"/>
      <c r="GG285" s="142"/>
      <c r="GH285" s="142"/>
      <c r="GI285" s="142"/>
      <c r="GJ285" s="142"/>
      <c r="GK285" s="142"/>
      <c r="GL285" s="142"/>
      <c r="GM285" s="142"/>
      <c r="GN285" s="142"/>
      <c r="GO285" s="142"/>
      <c r="GP285" s="142"/>
      <c r="GQ285" s="142"/>
      <c r="GR285" s="142"/>
      <c r="GS285" s="142"/>
      <c r="GT285" s="142"/>
      <c r="GU285" s="142"/>
      <c r="GV285" s="142"/>
      <c r="GW285" s="142"/>
      <c r="GX285" s="142"/>
      <c r="GY285" s="142"/>
      <c r="GZ285" s="142"/>
      <c r="HA285" s="142"/>
      <c r="HB285" s="142"/>
      <c r="HC285" s="142"/>
      <c r="HD285" s="142"/>
      <c r="HE285" s="142"/>
      <c r="HF285" s="142"/>
      <c r="HG285" s="142"/>
      <c r="HH285" s="142"/>
      <c r="HI285" s="142"/>
      <c r="HJ285" s="142"/>
      <c r="HK285" s="142"/>
      <c r="HL285" s="142"/>
      <c r="HM285" s="142"/>
      <c r="HN285" s="142"/>
      <c r="HO285" s="142"/>
      <c r="HP285" s="142"/>
      <c r="HQ285" s="142"/>
      <c r="HR285" s="142"/>
      <c r="HS285" s="142"/>
      <c r="HT285" s="142"/>
      <c r="HU285" s="142"/>
      <c r="HV285" s="142"/>
      <c r="HW285" s="142"/>
      <c r="HX285" s="142"/>
      <c r="HY285" s="142"/>
      <c r="HZ285" s="142"/>
      <c r="IA285" s="142"/>
      <c r="IB285" s="142"/>
      <c r="IC285" s="142"/>
      <c r="ID285" s="142"/>
      <c r="IE285" s="142"/>
      <c r="IF285" s="142"/>
      <c r="IG285" s="142"/>
      <c r="IH285" s="142"/>
      <c r="II285" s="142"/>
      <c r="IJ285" s="142"/>
      <c r="IK285" s="142"/>
      <c r="IL285" s="142"/>
      <c r="IM285" s="142"/>
      <c r="IN285" s="142"/>
      <c r="IO285" s="142"/>
      <c r="IP285" s="142"/>
      <c r="IQ285" s="142"/>
      <c r="IR285" s="142"/>
      <c r="IS285" s="142"/>
      <c r="IT285" s="142"/>
      <c r="IU285" s="142"/>
      <c r="IV285" s="142"/>
      <c r="IW285" s="142"/>
      <c r="IX285" s="142"/>
      <c r="IY285" s="142"/>
      <c r="IZ285" s="142"/>
      <c r="JA285" s="142"/>
      <c r="JB285" s="142"/>
      <c r="JC285" s="142"/>
      <c r="JD285" s="142"/>
      <c r="JE285" s="142"/>
      <c r="JF285" s="142"/>
      <c r="JG285" s="142"/>
      <c r="JH285" s="142"/>
      <c r="JI285" s="142"/>
      <c r="JJ285" s="142"/>
      <c r="JK285" s="142"/>
      <c r="JL285" s="142"/>
      <c r="JM285" s="142"/>
      <c r="JN285" s="142"/>
      <c r="JO285" s="142"/>
      <c r="JP285" s="142"/>
      <c r="JQ285" s="142"/>
      <c r="JR285" s="142"/>
      <c r="JS285" s="142"/>
      <c r="JT285" s="142"/>
      <c r="JU285" s="142"/>
      <c r="JV285" s="142"/>
      <c r="JW285" s="142"/>
      <c r="JX285" s="142"/>
      <c r="JY285" s="142"/>
      <c r="JZ285" s="142"/>
      <c r="KA285" s="142"/>
      <c r="KB285" s="142"/>
      <c r="KC285" s="142"/>
      <c r="KD285" s="142"/>
      <c r="KE285" s="142"/>
      <c r="KF285" s="142"/>
      <c r="KG285" s="142"/>
      <c r="KH285" s="142"/>
      <c r="KI285" s="142"/>
      <c r="KJ285" s="142"/>
      <c r="KK285" s="142"/>
      <c r="KL285" s="142"/>
      <c r="KM285" s="142"/>
      <c r="KN285" s="142"/>
      <c r="KO285" s="142"/>
      <c r="KP285" s="142"/>
      <c r="KQ285" s="142"/>
      <c r="KR285" s="142"/>
      <c r="KS285" s="142"/>
      <c r="KT285" s="142"/>
      <c r="KU285" s="142"/>
      <c r="KV285" s="142"/>
      <c r="KW285" s="142"/>
      <c r="KX285" s="142"/>
      <c r="KY285" s="142"/>
      <c r="KZ285" s="142"/>
      <c r="LA285" s="142"/>
      <c r="LB285" s="142"/>
      <c r="LC285" s="142"/>
      <c r="LD285" s="142"/>
      <c r="LE285" s="142"/>
      <c r="LF285" s="142"/>
      <c r="LG285" s="142"/>
      <c r="LH285" s="142"/>
      <c r="LI285" s="142"/>
      <c r="LJ285" s="142"/>
      <c r="LK285" s="142"/>
      <c r="LL285" s="142"/>
      <c r="LM285" s="142"/>
      <c r="LN285" s="142"/>
      <c r="LO285" s="142"/>
      <c r="LP285" s="142"/>
      <c r="LQ285" s="142"/>
      <c r="LR285" s="142"/>
      <c r="LS285" s="142"/>
      <c r="LT285" s="142"/>
      <c r="LU285" s="142"/>
      <c r="LV285" s="142"/>
      <c r="LW285" s="142"/>
      <c r="LX285" s="142"/>
      <c r="LY285" s="142"/>
      <c r="LZ285" s="142"/>
      <c r="MA285" s="142"/>
      <c r="MB285" s="142"/>
      <c r="MC285" s="142"/>
      <c r="MD285" s="142"/>
      <c r="ME285" s="142"/>
      <c r="MF285" s="142"/>
      <c r="MG285" s="142"/>
      <c r="MH285" s="142"/>
      <c r="MI285" s="142"/>
      <c r="MJ285" s="142"/>
      <c r="MK285" s="142"/>
      <c r="ML285" s="142"/>
      <c r="MM285" s="142"/>
      <c r="MN285" s="142"/>
      <c r="MO285" s="142"/>
      <c r="MP285" s="142"/>
      <c r="MQ285" s="142"/>
      <c r="MR285" s="142"/>
      <c r="MS285" s="142"/>
      <c r="MT285" s="142"/>
      <c r="MU285" s="142"/>
      <c r="MV285" s="142"/>
      <c r="MW285" s="142"/>
      <c r="MX285" s="142"/>
      <c r="MY285" s="142"/>
      <c r="MZ285" s="142"/>
      <c r="NA285" s="142"/>
      <c r="NB285" s="142"/>
      <c r="NC285" s="142"/>
      <c r="ND285" s="142"/>
      <c r="NE285" s="142"/>
      <c r="NF285" s="142"/>
      <c r="NG285" s="142"/>
      <c r="NH285" s="142"/>
      <c r="NI285" s="142"/>
      <c r="NJ285" s="142"/>
      <c r="NK285" s="142"/>
      <c r="NL285" s="142"/>
      <c r="NM285" s="142"/>
      <c r="NN285" s="142"/>
      <c r="NO285" s="142"/>
      <c r="NP285" s="142"/>
      <c r="NQ285" s="142"/>
      <c r="NR285" s="142"/>
      <c r="NS285" s="142"/>
      <c r="NT285" s="142"/>
      <c r="NU285" s="142"/>
      <c r="NV285" s="142"/>
      <c r="NW285" s="142"/>
      <c r="NX285" s="142"/>
      <c r="NY285" s="142"/>
      <c r="NZ285" s="142"/>
      <c r="OA285" s="142"/>
      <c r="OB285" s="142"/>
      <c r="OC285" s="142"/>
      <c r="OD285" s="142"/>
      <c r="OE285" s="142"/>
      <c r="OF285" s="142"/>
      <c r="OG285" s="142"/>
      <c r="OH285" s="142"/>
      <c r="OI285" s="142"/>
      <c r="OJ285" s="142"/>
      <c r="OK285" s="142"/>
      <c r="OL285" s="142"/>
      <c r="OM285" s="142"/>
      <c r="ON285" s="142"/>
      <c r="OO285" s="142"/>
      <c r="OP285" s="142"/>
      <c r="OQ285" s="142"/>
      <c r="OR285" s="142"/>
      <c r="OS285" s="142"/>
      <c r="OT285" s="142"/>
      <c r="OU285" s="142"/>
      <c r="OV285" s="142"/>
      <c r="OW285" s="142"/>
      <c r="OX285" s="142"/>
      <c r="OY285" s="142"/>
      <c r="OZ285" s="142"/>
      <c r="PA285" s="142"/>
      <c r="PB285" s="142"/>
      <c r="PC285" s="142"/>
      <c r="PD285" s="142"/>
      <c r="PE285" s="142"/>
      <c r="PF285" s="142"/>
      <c r="PG285" s="142"/>
      <c r="PH285" s="142"/>
      <c r="PI285" s="142"/>
      <c r="PJ285" s="142"/>
      <c r="PK285" s="142"/>
      <c r="PL285" s="142"/>
      <c r="PM285" s="142"/>
      <c r="PN285" s="142"/>
      <c r="PO285" s="142"/>
      <c r="PP285" s="142"/>
      <c r="PQ285" s="142"/>
      <c r="PR285" s="142"/>
      <c r="PS285" s="142"/>
      <c r="PT285" s="142"/>
      <c r="PU285" s="142"/>
      <c r="PV285" s="142"/>
      <c r="PW285" s="142"/>
      <c r="PX285" s="142"/>
      <c r="PY285" s="142"/>
      <c r="PZ285" s="142"/>
      <c r="QA285" s="142"/>
      <c r="QB285" s="142"/>
      <c r="QC285" s="142"/>
      <c r="QD285" s="142"/>
      <c r="QE285" s="142"/>
      <c r="QF285" s="142"/>
      <c r="QG285" s="142"/>
      <c r="QH285" s="142"/>
      <c r="QI285" s="142"/>
      <c r="QJ285" s="142"/>
      <c r="QK285" s="142"/>
      <c r="QL285" s="142"/>
      <c r="QM285" s="142"/>
      <c r="QN285" s="142"/>
      <c r="QO285" s="142"/>
      <c r="QP285" s="142"/>
      <c r="QQ285" s="142"/>
      <c r="QR285" s="142"/>
      <c r="QS285" s="142"/>
      <c r="QT285" s="142"/>
      <c r="QU285" s="142"/>
      <c r="QV285" s="142"/>
      <c r="QW285" s="142"/>
      <c r="QX285" s="142"/>
      <c r="QY285" s="142"/>
      <c r="QZ285" s="142"/>
      <c r="RA285" s="142"/>
      <c r="RB285" s="142"/>
      <c r="RC285" s="142"/>
      <c r="RD285" s="142"/>
      <c r="RE285" s="142"/>
      <c r="RF285" s="142"/>
      <c r="RG285" s="142"/>
      <c r="RH285" s="142"/>
      <c r="RI285" s="142"/>
      <c r="RJ285" s="142"/>
      <c r="RK285" s="142"/>
      <c r="RL285" s="142"/>
      <c r="RM285" s="142"/>
      <c r="RN285" s="142"/>
      <c r="RO285" s="142"/>
      <c r="RP285" s="142"/>
      <c r="RQ285" s="142"/>
      <c r="RR285" s="142"/>
      <c r="RS285" s="142"/>
      <c r="RT285" s="142"/>
      <c r="RU285" s="142"/>
      <c r="RV285" s="142"/>
      <c r="RW285" s="142"/>
      <c r="RX285" s="142"/>
      <c r="RY285" s="142"/>
      <c r="RZ285" s="142"/>
      <c r="SA285" s="142"/>
      <c r="SB285" s="142"/>
      <c r="SC285" s="142"/>
      <c r="SD285" s="142"/>
      <c r="SE285" s="142"/>
      <c r="SF285" s="142"/>
      <c r="SG285" s="142"/>
      <c r="SH285" s="142"/>
      <c r="SI285" s="142"/>
      <c r="SJ285" s="142"/>
      <c r="SK285" s="142"/>
      <c r="SL285" s="142"/>
      <c r="SM285" s="142"/>
      <c r="SN285" s="142"/>
      <c r="SO285" s="142"/>
      <c r="SP285" s="142"/>
      <c r="SQ285" s="142"/>
      <c r="SR285" s="142"/>
      <c r="SS285" s="142"/>
      <c r="ST285" s="142"/>
      <c r="SU285" s="142"/>
      <c r="SV285" s="142"/>
      <c r="SW285" s="142"/>
      <c r="SX285" s="142"/>
      <c r="SY285" s="142"/>
      <c r="SZ285" s="142"/>
      <c r="TA285" s="142"/>
      <c r="TB285" s="142"/>
      <c r="TC285" s="142"/>
      <c r="TD285" s="142"/>
      <c r="TE285" s="142"/>
      <c r="TF285" s="142"/>
      <c r="TG285" s="142"/>
      <c r="TH285" s="142"/>
      <c r="TI285" s="142"/>
      <c r="TJ285" s="142"/>
      <c r="TK285" s="142"/>
      <c r="TL285" s="142"/>
      <c r="TM285" s="142"/>
      <c r="TN285" s="142"/>
      <c r="TO285" s="142"/>
      <c r="TP285" s="142"/>
      <c r="TQ285" s="142"/>
      <c r="TR285" s="142"/>
      <c r="TS285" s="142"/>
      <c r="TT285" s="142"/>
      <c r="TU285" s="142"/>
      <c r="TV285" s="142"/>
      <c r="TW285" s="142"/>
      <c r="TX285" s="142"/>
      <c r="TY285" s="142"/>
      <c r="TZ285" s="142"/>
      <c r="UA285" s="142"/>
      <c r="UB285" s="142"/>
      <c r="UC285" s="142"/>
      <c r="UD285" s="142"/>
      <c r="UE285" s="142"/>
      <c r="UF285" s="142"/>
      <c r="UG285" s="142"/>
      <c r="UH285" s="142"/>
      <c r="UI285" s="142"/>
      <c r="UJ285" s="142"/>
      <c r="UK285" s="142"/>
      <c r="UL285" s="142"/>
      <c r="UM285" s="142"/>
      <c r="UN285" s="142"/>
      <c r="UO285" s="142"/>
      <c r="UP285" s="142"/>
      <c r="UQ285" s="142"/>
      <c r="UR285" s="142"/>
      <c r="US285" s="142"/>
      <c r="UT285" s="142"/>
      <c r="UU285" s="142"/>
      <c r="UV285" s="142"/>
      <c r="UW285" s="142"/>
      <c r="UX285" s="142"/>
      <c r="UY285" s="142"/>
      <c r="UZ285" s="142"/>
      <c r="VA285" s="142"/>
      <c r="VB285" s="142"/>
      <c r="VC285" s="142"/>
      <c r="VD285" s="142"/>
      <c r="VE285" s="142"/>
      <c r="VF285" s="142"/>
      <c r="VG285" s="142"/>
      <c r="VH285" s="142"/>
      <c r="VI285" s="142"/>
      <c r="VJ285" s="142"/>
      <c r="VK285" s="142"/>
      <c r="VL285" s="142"/>
      <c r="VM285" s="142"/>
      <c r="VN285" s="142"/>
      <c r="VO285" s="142"/>
      <c r="VP285" s="142"/>
      <c r="VQ285" s="142"/>
      <c r="VR285" s="142"/>
      <c r="VS285" s="142"/>
      <c r="VT285" s="142"/>
      <c r="VU285" s="142"/>
      <c r="VV285" s="142"/>
      <c r="VW285" s="142"/>
      <c r="VX285" s="142"/>
      <c r="VY285" s="142"/>
      <c r="VZ285" s="142"/>
      <c r="WA285" s="142"/>
      <c r="WB285" s="142"/>
      <c r="WC285" s="142"/>
      <c r="WD285" s="142"/>
      <c r="WE285" s="142"/>
      <c r="WF285" s="142"/>
      <c r="WG285" s="142"/>
      <c r="WH285" s="142"/>
      <c r="WI285" s="142"/>
      <c r="WJ285" s="142"/>
      <c r="WK285" s="142"/>
      <c r="WL285" s="142"/>
      <c r="WM285" s="142"/>
      <c r="WN285" s="142"/>
      <c r="WO285" s="142"/>
      <c r="WP285" s="142"/>
      <c r="WQ285" s="142"/>
      <c r="WR285" s="142"/>
      <c r="WS285" s="142"/>
      <c r="WT285" s="142"/>
      <c r="WU285" s="142"/>
      <c r="WV285" s="142"/>
      <c r="WW285" s="142"/>
      <c r="WX285" s="142"/>
      <c r="WY285" s="142"/>
      <c r="WZ285" s="142"/>
      <c r="XA285" s="142"/>
      <c r="XB285" s="142"/>
      <c r="XC285" s="142"/>
      <c r="XD285" s="142"/>
      <c r="XE285" s="142"/>
      <c r="XF285" s="142"/>
      <c r="XG285" s="142"/>
      <c r="XH285" s="142"/>
      <c r="XI285" s="142"/>
      <c r="XJ285" s="142"/>
      <c r="XK285" s="142"/>
      <c r="XL285" s="142"/>
      <c r="XM285" s="142"/>
      <c r="XN285" s="142"/>
      <c r="XO285" s="142"/>
      <c r="XP285" s="142"/>
      <c r="XQ285" s="142"/>
      <c r="XR285" s="142"/>
      <c r="XS285" s="142"/>
      <c r="XT285" s="142"/>
      <c r="XU285" s="142"/>
      <c r="XV285" s="142"/>
      <c r="XW285" s="142"/>
      <c r="XX285" s="142"/>
      <c r="XY285" s="142"/>
      <c r="XZ285" s="142"/>
      <c r="YA285" s="142"/>
      <c r="YB285" s="142"/>
      <c r="YC285" s="142"/>
      <c r="YD285" s="142"/>
      <c r="YE285" s="142"/>
      <c r="YF285" s="142"/>
      <c r="YG285" s="142"/>
      <c r="YH285" s="142"/>
      <c r="YI285" s="142"/>
      <c r="YJ285" s="142"/>
      <c r="YK285" s="142"/>
      <c r="YL285" s="142"/>
      <c r="YM285" s="142"/>
      <c r="YN285" s="142"/>
      <c r="YO285" s="142"/>
      <c r="YP285" s="142"/>
      <c r="YQ285" s="142"/>
      <c r="YR285" s="142"/>
      <c r="YS285" s="142"/>
      <c r="YT285" s="142"/>
      <c r="YU285" s="142"/>
      <c r="YV285" s="142"/>
      <c r="YW285" s="142"/>
      <c r="YX285" s="142"/>
      <c r="YY285" s="142"/>
      <c r="YZ285" s="142"/>
      <c r="ZA285" s="142"/>
      <c r="ZB285" s="142"/>
      <c r="ZC285" s="142"/>
      <c r="ZD285" s="142"/>
      <c r="ZE285" s="142"/>
      <c r="ZF285" s="142"/>
      <c r="ZG285" s="142"/>
      <c r="ZH285" s="142"/>
      <c r="ZI285" s="142"/>
      <c r="ZJ285" s="142"/>
      <c r="ZK285" s="142"/>
      <c r="ZL285" s="142"/>
      <c r="ZM285" s="142"/>
      <c r="ZN285" s="142"/>
      <c r="ZO285" s="142"/>
      <c r="ZP285" s="142"/>
      <c r="ZQ285" s="142"/>
      <c r="ZR285" s="142"/>
      <c r="ZS285" s="142"/>
      <c r="ZT285" s="142"/>
      <c r="ZU285" s="142"/>
      <c r="ZV285" s="142"/>
      <c r="ZW285" s="142"/>
      <c r="ZX285" s="142"/>
      <c r="ZY285" s="142"/>
      <c r="ZZ285" s="142"/>
      <c r="AAA285" s="142"/>
      <c r="AAB285" s="142"/>
      <c r="AAC285" s="142"/>
      <c r="AAD285" s="142"/>
      <c r="AAE285" s="142"/>
      <c r="AAF285" s="142"/>
      <c r="AAG285" s="142"/>
      <c r="AAH285" s="142"/>
      <c r="AAI285" s="142"/>
      <c r="AAJ285" s="142"/>
      <c r="AAK285" s="142"/>
      <c r="AAL285" s="142"/>
      <c r="AAM285" s="142"/>
      <c r="AAN285" s="142"/>
      <c r="AAO285" s="142"/>
      <c r="AAP285" s="142"/>
      <c r="AAQ285" s="142"/>
      <c r="AAR285" s="142"/>
      <c r="AAS285" s="142"/>
      <c r="AAT285" s="142"/>
      <c r="AAU285" s="142"/>
      <c r="AAV285" s="142"/>
      <c r="AAW285" s="142"/>
      <c r="AAX285" s="142"/>
      <c r="AAY285" s="142"/>
      <c r="AAZ285" s="142"/>
      <c r="ABA285" s="142"/>
      <c r="ABB285" s="142"/>
      <c r="ABC285" s="142"/>
      <c r="ABD285" s="142"/>
      <c r="ABE285" s="142"/>
      <c r="ABF285" s="142"/>
      <c r="ABG285" s="142"/>
      <c r="ABH285" s="142"/>
      <c r="ABI285" s="142"/>
      <c r="ABJ285" s="142"/>
      <c r="ABK285" s="142"/>
      <c r="ABL285" s="142"/>
      <c r="ABM285" s="142"/>
      <c r="ABN285" s="142"/>
      <c r="ABO285" s="142"/>
      <c r="ABP285" s="142"/>
      <c r="ABQ285" s="142"/>
      <c r="ABR285" s="142"/>
      <c r="ABS285" s="142"/>
      <c r="ABT285" s="142"/>
      <c r="ABU285" s="142"/>
      <c r="ABV285" s="142"/>
      <c r="ABW285" s="142"/>
      <c r="ABX285" s="142"/>
      <c r="ABY285" s="142"/>
      <c r="ABZ285" s="142"/>
      <c r="ACA285" s="142"/>
      <c r="ACB285" s="142"/>
      <c r="ACC285" s="142"/>
      <c r="ACD285" s="142"/>
      <c r="ACE285" s="142"/>
      <c r="ACF285" s="142"/>
      <c r="ACG285" s="142"/>
      <c r="ACH285" s="142"/>
      <c r="ACI285" s="142"/>
      <c r="ACJ285" s="142"/>
      <c r="ACK285" s="142"/>
      <c r="ACL285" s="142"/>
      <c r="ACM285" s="142"/>
      <c r="ACN285" s="142"/>
      <c r="ACO285" s="142"/>
      <c r="ACP285" s="142"/>
      <c r="ACQ285" s="142"/>
      <c r="ACR285" s="142"/>
      <c r="ACS285" s="142"/>
      <c r="ACT285" s="142"/>
      <c r="ACU285" s="142"/>
      <c r="ACV285" s="142"/>
      <c r="ACW285" s="142"/>
      <c r="ACX285" s="142"/>
      <c r="ACY285" s="142"/>
      <c r="ACZ285" s="142"/>
      <c r="ADA285" s="142"/>
      <c r="ADB285" s="142"/>
      <c r="ADC285" s="142"/>
      <c r="ADD285" s="142"/>
      <c r="ADE285" s="142"/>
      <c r="ADF285" s="142"/>
      <c r="ADG285" s="142"/>
      <c r="ADH285" s="142"/>
      <c r="ADI285" s="142"/>
      <c r="ADJ285" s="142"/>
      <c r="ADK285" s="142"/>
      <c r="ADL285" s="142"/>
      <c r="ADM285" s="142"/>
      <c r="ADN285" s="142"/>
      <c r="ADO285" s="142"/>
      <c r="ADP285" s="142"/>
      <c r="ADQ285" s="142"/>
      <c r="ADR285" s="142"/>
      <c r="ADS285" s="142"/>
      <c r="ADT285" s="142"/>
      <c r="ADU285" s="142"/>
      <c r="ADV285" s="142"/>
      <c r="ADW285" s="142"/>
      <c r="ADX285" s="142"/>
      <c r="ADY285" s="142"/>
      <c r="ADZ285" s="142"/>
      <c r="AEA285" s="142"/>
      <c r="AEB285" s="142"/>
      <c r="AEC285" s="142"/>
      <c r="AED285" s="142"/>
    </row>
    <row r="286" spans="1:810" customFormat="1" ht="15" customHeight="1" x14ac:dyDescent="0.3">
      <c r="A286" s="52"/>
      <c r="B286" s="51">
        <v>1</v>
      </c>
      <c r="C286" s="78" t="s">
        <v>635</v>
      </c>
      <c r="D286" s="87" t="s">
        <v>113</v>
      </c>
      <c r="E286" s="79" t="s">
        <v>58</v>
      </c>
      <c r="F286" s="79" t="s">
        <v>204</v>
      </c>
      <c r="G286" s="79"/>
      <c r="H286" s="80"/>
      <c r="I286" s="79">
        <v>1</v>
      </c>
      <c r="J286" s="79" t="s">
        <v>32</v>
      </c>
      <c r="K286" s="79" t="s">
        <v>33</v>
      </c>
      <c r="L286" s="105">
        <v>66</v>
      </c>
      <c r="M286" s="82">
        <v>1948</v>
      </c>
      <c r="N286" s="104">
        <v>1948</v>
      </c>
      <c r="O286" s="80">
        <v>1100000</v>
      </c>
      <c r="P286" s="84"/>
      <c r="Q286" s="84"/>
      <c r="R286" s="85" t="s">
        <v>302</v>
      </c>
      <c r="S286" s="86"/>
      <c r="T286" s="45" t="s">
        <v>270</v>
      </c>
      <c r="U286" s="46" t="str">
        <f t="shared" si="4"/>
        <v>Pb Zn</v>
      </c>
      <c r="V286" s="45">
        <v>170</v>
      </c>
      <c r="W286" s="45"/>
      <c r="X286" s="45"/>
      <c r="Y286" s="45">
        <v>5.6930213810062691</v>
      </c>
      <c r="Z286" s="45">
        <v>1909</v>
      </c>
      <c r="AA286" s="45">
        <v>60</v>
      </c>
      <c r="AB286" s="45" t="s">
        <v>271</v>
      </c>
      <c r="AC286" s="10"/>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c r="DF286" s="139"/>
      <c r="DG286" s="139"/>
      <c r="DH286" s="139"/>
      <c r="DI286" s="139"/>
      <c r="DJ286" s="139"/>
      <c r="DK286" s="139"/>
      <c r="DL286" s="139"/>
      <c r="DM286" s="139"/>
      <c r="DN286" s="139"/>
      <c r="DO286" s="139"/>
      <c r="DP286" s="139"/>
      <c r="DQ286" s="139"/>
      <c r="DR286" s="139"/>
      <c r="DS286" s="139"/>
      <c r="DT286" s="139"/>
      <c r="DU286" s="139"/>
      <c r="DV286" s="139"/>
      <c r="DW286" s="139"/>
      <c r="DX286" s="139"/>
      <c r="DY286" s="139"/>
      <c r="DZ286" s="139"/>
      <c r="EA286" s="139"/>
      <c r="EB286" s="139"/>
      <c r="EC286" s="139"/>
      <c r="ED286" s="139"/>
      <c r="EE286" s="139"/>
      <c r="EF286" s="139"/>
      <c r="EG286" s="139"/>
      <c r="EH286" s="139"/>
      <c r="EI286" s="139"/>
      <c r="EJ286" s="139"/>
      <c r="EK286" s="139"/>
      <c r="EL286" s="139"/>
      <c r="EM286" s="139"/>
      <c r="EN286" s="139"/>
      <c r="EO286" s="139"/>
      <c r="EP286" s="139"/>
      <c r="EQ286" s="139"/>
      <c r="ER286" s="139"/>
      <c r="ES286" s="139"/>
      <c r="ET286" s="139"/>
      <c r="EU286" s="139"/>
      <c r="EV286" s="139"/>
      <c r="EW286" s="139"/>
      <c r="EX286" s="139"/>
      <c r="EY286" s="139"/>
      <c r="EZ286" s="139"/>
      <c r="FA286" s="139"/>
      <c r="FB286" s="139"/>
      <c r="FC286" s="139"/>
      <c r="FD286" s="139"/>
      <c r="FE286" s="139"/>
      <c r="FF286" s="139"/>
      <c r="FG286" s="141"/>
      <c r="FH286" s="141"/>
      <c r="FI286" s="141"/>
      <c r="FJ286" s="141"/>
      <c r="FK286" s="141"/>
      <c r="FL286" s="141"/>
      <c r="FM286" s="141"/>
      <c r="FN286" s="141"/>
      <c r="FO286" s="141"/>
      <c r="FP286" s="141"/>
      <c r="FQ286" s="141"/>
      <c r="FR286" s="141"/>
      <c r="FS286" s="141"/>
      <c r="FT286" s="141"/>
      <c r="FU286" s="141"/>
      <c r="FV286" s="141"/>
      <c r="FW286" s="141"/>
      <c r="FX286" s="141"/>
      <c r="FY286" s="141"/>
      <c r="FZ286" s="141"/>
      <c r="GA286" s="141"/>
      <c r="GB286" s="141"/>
      <c r="GC286" s="141"/>
      <c r="GD286" s="141"/>
      <c r="GE286" s="141"/>
      <c r="GF286" s="141"/>
      <c r="GG286" s="141"/>
      <c r="GH286" s="141"/>
      <c r="GI286" s="141"/>
      <c r="GJ286" s="141"/>
      <c r="GK286" s="141"/>
      <c r="GL286" s="141"/>
      <c r="GM286" s="141"/>
      <c r="GN286" s="141"/>
      <c r="GO286" s="141"/>
      <c r="GP286" s="141"/>
      <c r="GQ286" s="141"/>
      <c r="GR286" s="141"/>
      <c r="GS286" s="141"/>
      <c r="GT286" s="141"/>
      <c r="GU286" s="141"/>
      <c r="GV286" s="141"/>
      <c r="GW286" s="141"/>
      <c r="GX286" s="141"/>
      <c r="GY286" s="141"/>
      <c r="GZ286" s="141"/>
      <c r="HA286" s="141"/>
      <c r="HB286" s="141"/>
      <c r="HC286" s="141"/>
      <c r="HD286" s="141"/>
      <c r="HE286" s="141"/>
      <c r="HF286" s="141"/>
      <c r="HG286" s="141"/>
      <c r="HH286" s="141"/>
      <c r="HI286" s="141"/>
      <c r="HJ286" s="141"/>
      <c r="HK286" s="141"/>
      <c r="HL286" s="141"/>
      <c r="HM286" s="141"/>
      <c r="HN286" s="141"/>
      <c r="HO286" s="141"/>
      <c r="HP286" s="141"/>
      <c r="HQ286" s="141"/>
      <c r="HR286" s="141"/>
      <c r="HS286" s="141"/>
      <c r="HT286" s="141"/>
      <c r="HU286" s="141"/>
      <c r="HV286" s="141"/>
      <c r="HW286" s="141"/>
      <c r="HX286" s="141"/>
      <c r="HY286" s="141"/>
      <c r="HZ286" s="141"/>
      <c r="IA286" s="141"/>
      <c r="IB286" s="141"/>
      <c r="IC286" s="141"/>
      <c r="ID286" s="141"/>
      <c r="IE286" s="141"/>
      <c r="IF286" s="141"/>
      <c r="IG286" s="141"/>
      <c r="IH286" s="141"/>
      <c r="II286" s="141"/>
      <c r="IJ286" s="141"/>
      <c r="IK286" s="141"/>
      <c r="IL286" s="141"/>
      <c r="IM286" s="141"/>
      <c r="IN286" s="141"/>
      <c r="IO286" s="141"/>
      <c r="IP286" s="141"/>
      <c r="IQ286" s="141"/>
      <c r="IR286" s="141"/>
      <c r="IS286" s="141"/>
      <c r="IT286" s="141"/>
      <c r="IU286" s="141"/>
      <c r="IV286" s="141"/>
      <c r="IW286" s="141"/>
      <c r="IX286" s="141"/>
      <c r="IY286" s="141"/>
      <c r="IZ286" s="141"/>
      <c r="JA286" s="141"/>
      <c r="JB286" s="141"/>
      <c r="JC286" s="141"/>
      <c r="JD286" s="141"/>
      <c r="JE286" s="141"/>
      <c r="JF286" s="141"/>
      <c r="JG286" s="141"/>
      <c r="JH286" s="141"/>
      <c r="JI286" s="141"/>
      <c r="JJ286" s="141"/>
      <c r="JK286" s="141"/>
      <c r="JL286" s="141"/>
      <c r="JM286" s="141"/>
      <c r="JN286" s="141"/>
      <c r="JO286" s="141"/>
      <c r="JP286" s="141"/>
      <c r="JQ286" s="141"/>
      <c r="JR286" s="141"/>
      <c r="JS286" s="141"/>
      <c r="JT286" s="141"/>
      <c r="JU286" s="141"/>
      <c r="JV286" s="141"/>
      <c r="JW286" s="141"/>
      <c r="JX286" s="141"/>
      <c r="JY286" s="141"/>
      <c r="JZ286" s="141"/>
      <c r="KA286" s="141"/>
      <c r="KB286" s="141"/>
      <c r="KC286" s="141"/>
      <c r="KD286" s="141"/>
      <c r="KE286" s="141"/>
      <c r="KF286" s="141"/>
      <c r="KG286" s="141"/>
      <c r="KH286" s="141"/>
      <c r="KI286" s="141"/>
      <c r="KJ286" s="141"/>
      <c r="KK286" s="141"/>
      <c r="KL286" s="141"/>
      <c r="KM286" s="141"/>
      <c r="KN286" s="141"/>
      <c r="KO286" s="141"/>
      <c r="KP286" s="141"/>
      <c r="KQ286" s="141"/>
      <c r="KR286" s="141"/>
      <c r="KS286" s="141"/>
      <c r="KT286" s="141"/>
      <c r="KU286" s="141"/>
      <c r="KV286" s="141"/>
      <c r="KW286" s="141"/>
      <c r="KX286" s="141"/>
      <c r="KY286" s="141"/>
      <c r="KZ286" s="141"/>
      <c r="LA286" s="141"/>
      <c r="LB286" s="141"/>
      <c r="LC286" s="141"/>
      <c r="LD286" s="141"/>
      <c r="LE286" s="141"/>
      <c r="LF286" s="141"/>
      <c r="LG286" s="141"/>
      <c r="LH286" s="141"/>
      <c r="LI286" s="141"/>
      <c r="LJ286" s="141"/>
      <c r="LK286" s="141"/>
      <c r="LL286" s="141"/>
      <c r="LM286" s="141"/>
      <c r="LN286" s="141"/>
      <c r="LO286" s="141"/>
      <c r="LP286" s="141"/>
      <c r="LQ286" s="141"/>
      <c r="LR286" s="141"/>
      <c r="LS286" s="141"/>
      <c r="LT286" s="141"/>
      <c r="LU286" s="141"/>
      <c r="LV286" s="141"/>
      <c r="LW286" s="141"/>
      <c r="LX286" s="141"/>
      <c r="LY286" s="141"/>
      <c r="LZ286" s="141"/>
      <c r="MA286" s="141"/>
      <c r="MB286" s="141"/>
      <c r="MC286" s="141"/>
      <c r="MD286" s="141"/>
      <c r="ME286" s="141"/>
      <c r="MF286" s="141"/>
      <c r="MG286" s="141"/>
      <c r="MH286" s="141"/>
      <c r="MI286" s="141"/>
      <c r="MJ286" s="141"/>
      <c r="MK286" s="141"/>
      <c r="ML286" s="141"/>
      <c r="MM286" s="141"/>
      <c r="MN286" s="141"/>
      <c r="MO286" s="141"/>
      <c r="MP286" s="141"/>
      <c r="MQ286" s="141"/>
      <c r="MR286" s="141"/>
      <c r="MS286" s="141"/>
      <c r="MT286" s="141"/>
      <c r="MU286" s="141"/>
      <c r="MV286" s="141"/>
      <c r="MW286" s="141"/>
      <c r="MX286" s="141"/>
      <c r="MY286" s="141"/>
      <c r="MZ286" s="141"/>
      <c r="NA286" s="141"/>
      <c r="NB286" s="141"/>
      <c r="NC286" s="141"/>
      <c r="ND286" s="141"/>
      <c r="NE286" s="141"/>
      <c r="NF286" s="141"/>
      <c r="NG286" s="141"/>
      <c r="NH286" s="141"/>
      <c r="NI286" s="141"/>
      <c r="NJ286" s="141"/>
      <c r="NK286" s="141"/>
      <c r="NL286" s="141"/>
      <c r="NM286" s="141"/>
      <c r="NN286" s="141"/>
      <c r="NO286" s="141"/>
      <c r="NP286" s="141"/>
      <c r="NQ286" s="141"/>
      <c r="NR286" s="141"/>
      <c r="NS286" s="141"/>
      <c r="NT286" s="141"/>
      <c r="NU286" s="141"/>
      <c r="NV286" s="141"/>
      <c r="NW286" s="141"/>
      <c r="NX286" s="141"/>
      <c r="NY286" s="141"/>
      <c r="NZ286" s="141"/>
      <c r="OA286" s="141"/>
      <c r="OB286" s="141"/>
      <c r="OC286" s="141"/>
      <c r="OD286" s="141"/>
      <c r="OE286" s="141"/>
      <c r="OF286" s="141"/>
      <c r="OG286" s="141"/>
      <c r="OH286" s="141"/>
      <c r="OI286" s="141"/>
      <c r="OJ286" s="141"/>
      <c r="OK286" s="141"/>
      <c r="OL286" s="141"/>
      <c r="OM286" s="141"/>
      <c r="ON286" s="141"/>
      <c r="OO286" s="141"/>
      <c r="OP286" s="141"/>
      <c r="OQ286" s="141"/>
      <c r="OR286" s="141"/>
      <c r="OS286" s="141"/>
      <c r="OT286" s="141"/>
      <c r="OU286" s="141"/>
      <c r="OV286" s="141"/>
      <c r="OW286" s="141"/>
      <c r="OX286" s="141"/>
      <c r="OY286" s="141"/>
      <c r="OZ286" s="141"/>
      <c r="PA286" s="141"/>
      <c r="PB286" s="141"/>
      <c r="PC286" s="141"/>
      <c r="PD286" s="141"/>
      <c r="PE286" s="141"/>
      <c r="PF286" s="141"/>
      <c r="PG286" s="141"/>
      <c r="PH286" s="141"/>
      <c r="PI286" s="141"/>
      <c r="PJ286" s="141"/>
      <c r="PK286" s="141"/>
      <c r="PL286" s="141"/>
      <c r="PM286" s="141"/>
      <c r="PN286" s="141"/>
      <c r="PO286" s="141"/>
      <c r="PP286" s="141"/>
      <c r="PQ286" s="141"/>
      <c r="PR286" s="141"/>
      <c r="PS286" s="141"/>
      <c r="PT286" s="141"/>
      <c r="PU286" s="141"/>
      <c r="PV286" s="141"/>
      <c r="PW286" s="141"/>
      <c r="PX286" s="141"/>
      <c r="PY286" s="141"/>
      <c r="PZ286" s="141"/>
      <c r="QA286" s="141"/>
      <c r="QB286" s="141"/>
      <c r="QC286" s="141"/>
      <c r="QD286" s="141"/>
      <c r="QE286" s="141"/>
      <c r="QF286" s="141"/>
      <c r="QG286" s="141"/>
      <c r="QH286" s="141"/>
      <c r="QI286" s="141"/>
      <c r="QJ286" s="141"/>
      <c r="QK286" s="141"/>
      <c r="QL286" s="141"/>
      <c r="QM286" s="141"/>
      <c r="QN286" s="141"/>
      <c r="QO286" s="141"/>
      <c r="QP286" s="141"/>
      <c r="QQ286" s="141"/>
      <c r="QR286" s="141"/>
      <c r="QS286" s="141"/>
      <c r="QT286" s="141"/>
      <c r="QU286" s="141"/>
      <c r="QV286" s="141"/>
      <c r="QW286" s="141"/>
      <c r="QX286" s="141"/>
      <c r="QY286" s="141"/>
      <c r="QZ286" s="141"/>
      <c r="RA286" s="141"/>
      <c r="RB286" s="141"/>
      <c r="RC286" s="141"/>
      <c r="RD286" s="141"/>
      <c r="RE286" s="141"/>
      <c r="RF286" s="141"/>
      <c r="RG286" s="141"/>
      <c r="RH286" s="141"/>
      <c r="RI286" s="141"/>
      <c r="RJ286" s="141"/>
      <c r="RK286" s="141"/>
      <c r="RL286" s="141"/>
      <c r="RM286" s="141"/>
      <c r="RN286" s="141"/>
      <c r="RO286" s="141"/>
      <c r="RP286" s="141"/>
      <c r="RQ286" s="141"/>
      <c r="RR286" s="141"/>
      <c r="RS286" s="141"/>
      <c r="RT286" s="141"/>
      <c r="RU286" s="141"/>
      <c r="RV286" s="141"/>
      <c r="RW286" s="141"/>
      <c r="RX286" s="141"/>
      <c r="RY286" s="141"/>
      <c r="RZ286" s="141"/>
      <c r="SA286" s="141"/>
      <c r="SB286" s="141"/>
      <c r="SC286" s="141"/>
      <c r="SD286" s="141"/>
      <c r="SE286" s="141"/>
      <c r="SF286" s="141"/>
      <c r="SG286" s="141"/>
      <c r="SH286" s="141"/>
      <c r="SI286" s="141"/>
      <c r="SJ286" s="141"/>
      <c r="SK286" s="141"/>
      <c r="SL286" s="141"/>
      <c r="SM286" s="141"/>
      <c r="SN286" s="141"/>
      <c r="SO286" s="141"/>
      <c r="SP286" s="141"/>
      <c r="SQ286" s="141"/>
      <c r="SR286" s="141"/>
      <c r="SS286" s="141"/>
      <c r="ST286" s="141"/>
      <c r="SU286" s="141"/>
      <c r="SV286" s="141"/>
      <c r="SW286" s="141"/>
      <c r="SX286" s="141"/>
      <c r="SY286" s="141"/>
      <c r="SZ286" s="141"/>
      <c r="TA286" s="141"/>
      <c r="TB286" s="141"/>
      <c r="TC286" s="141"/>
      <c r="TD286" s="141"/>
      <c r="TE286" s="141"/>
      <c r="TF286" s="141"/>
      <c r="TG286" s="141"/>
      <c r="TH286" s="141"/>
      <c r="TI286" s="141"/>
      <c r="TJ286" s="141"/>
      <c r="TK286" s="141"/>
      <c r="TL286" s="141"/>
      <c r="TM286" s="141"/>
      <c r="TN286" s="141"/>
      <c r="TO286" s="141"/>
      <c r="TP286" s="141"/>
      <c r="TQ286" s="141"/>
      <c r="TR286" s="141"/>
      <c r="TS286" s="141"/>
      <c r="TT286" s="141"/>
      <c r="TU286" s="141"/>
      <c r="TV286" s="141"/>
      <c r="TW286" s="141"/>
      <c r="TX286" s="141"/>
      <c r="TY286" s="141"/>
      <c r="TZ286" s="141"/>
      <c r="UA286" s="141"/>
      <c r="UB286" s="141"/>
      <c r="UC286" s="141"/>
      <c r="UD286" s="141"/>
      <c r="UE286" s="141"/>
      <c r="UF286" s="141"/>
      <c r="UG286" s="141"/>
      <c r="UH286" s="141"/>
      <c r="UI286" s="141"/>
      <c r="UJ286" s="141"/>
      <c r="UK286" s="141"/>
      <c r="UL286" s="141"/>
      <c r="UM286" s="141"/>
      <c r="UN286" s="141"/>
      <c r="UO286" s="141"/>
      <c r="UP286" s="141"/>
      <c r="UQ286" s="141"/>
      <c r="UR286" s="141"/>
      <c r="US286" s="141"/>
      <c r="UT286" s="141"/>
      <c r="UU286" s="141"/>
      <c r="UV286" s="141"/>
      <c r="UW286" s="141"/>
      <c r="UX286" s="141"/>
      <c r="UY286" s="141"/>
      <c r="UZ286" s="141"/>
      <c r="VA286" s="141"/>
      <c r="VB286" s="141"/>
      <c r="VC286" s="141"/>
      <c r="VD286" s="141"/>
      <c r="VE286" s="141"/>
      <c r="VF286" s="141"/>
      <c r="VG286" s="141"/>
      <c r="VH286" s="141"/>
      <c r="VI286" s="141"/>
      <c r="VJ286" s="141"/>
      <c r="VK286" s="141"/>
      <c r="VL286" s="141"/>
      <c r="VM286" s="141"/>
      <c r="VN286" s="141"/>
      <c r="VO286" s="141"/>
      <c r="VP286" s="141"/>
      <c r="VQ286" s="141"/>
      <c r="VR286" s="141"/>
      <c r="VS286" s="141"/>
      <c r="VT286" s="141"/>
      <c r="VU286" s="141"/>
      <c r="VV286" s="141"/>
      <c r="VW286" s="141"/>
      <c r="VX286" s="141"/>
      <c r="VY286" s="141"/>
      <c r="VZ286" s="141"/>
      <c r="WA286" s="141"/>
      <c r="WB286" s="141"/>
      <c r="WC286" s="141"/>
      <c r="WD286" s="141"/>
      <c r="WE286" s="141"/>
      <c r="WF286" s="141"/>
      <c r="WG286" s="141"/>
      <c r="WH286" s="141"/>
      <c r="WI286" s="141"/>
      <c r="WJ286" s="141"/>
      <c r="WK286" s="141"/>
      <c r="WL286" s="141"/>
      <c r="WM286" s="141"/>
      <c r="WN286" s="141"/>
      <c r="WO286" s="141"/>
      <c r="WP286" s="141"/>
      <c r="WQ286" s="141"/>
      <c r="WR286" s="141"/>
      <c r="WS286" s="141"/>
      <c r="WT286" s="141"/>
      <c r="WU286" s="141"/>
      <c r="WV286" s="141"/>
      <c r="WW286" s="141"/>
      <c r="WX286" s="141"/>
      <c r="WY286" s="141"/>
      <c r="WZ286" s="141"/>
      <c r="XA286" s="141"/>
      <c r="XB286" s="141"/>
      <c r="XC286" s="141"/>
      <c r="XD286" s="141"/>
      <c r="XE286" s="141"/>
      <c r="XF286" s="141"/>
      <c r="XG286" s="141"/>
      <c r="XH286" s="141"/>
      <c r="XI286" s="141"/>
      <c r="XJ286" s="141"/>
      <c r="XK286" s="141"/>
      <c r="XL286" s="141"/>
      <c r="XM286" s="141"/>
      <c r="XN286" s="141"/>
      <c r="XO286" s="141"/>
      <c r="XP286" s="141"/>
      <c r="XQ286" s="141"/>
      <c r="XR286" s="141"/>
      <c r="XS286" s="141"/>
      <c r="XT286" s="141"/>
      <c r="XU286" s="141"/>
      <c r="XV286" s="141"/>
      <c r="XW286" s="141"/>
      <c r="XX286" s="141"/>
      <c r="XY286" s="141"/>
      <c r="XZ286" s="141"/>
      <c r="YA286" s="141"/>
      <c r="YB286" s="141"/>
      <c r="YC286" s="141"/>
      <c r="YD286" s="141"/>
      <c r="YE286" s="141"/>
      <c r="YF286" s="141"/>
      <c r="YG286" s="141"/>
      <c r="YH286" s="141"/>
      <c r="YI286" s="141"/>
      <c r="YJ286" s="141"/>
      <c r="YK286" s="141"/>
      <c r="YL286" s="141"/>
      <c r="YM286" s="141"/>
      <c r="YN286" s="141"/>
      <c r="YO286" s="141"/>
      <c r="YP286" s="141"/>
      <c r="YQ286" s="141"/>
      <c r="YR286" s="141"/>
      <c r="YS286" s="141"/>
      <c r="YT286" s="141"/>
      <c r="YU286" s="141"/>
      <c r="YV286" s="141"/>
      <c r="YW286" s="141"/>
      <c r="YX286" s="141"/>
      <c r="YY286" s="141"/>
      <c r="YZ286" s="141"/>
      <c r="ZA286" s="141"/>
      <c r="ZB286" s="141"/>
      <c r="ZC286" s="141"/>
      <c r="ZD286" s="141"/>
      <c r="ZE286" s="141"/>
      <c r="ZF286" s="141"/>
      <c r="ZG286" s="141"/>
      <c r="ZH286" s="141"/>
      <c r="ZI286" s="141"/>
      <c r="ZJ286" s="141"/>
      <c r="ZK286" s="141"/>
      <c r="ZL286" s="141"/>
      <c r="ZM286" s="141"/>
      <c r="ZN286" s="141"/>
      <c r="ZO286" s="141"/>
      <c r="ZP286" s="141"/>
      <c r="ZQ286" s="141"/>
      <c r="ZR286" s="141"/>
      <c r="ZS286" s="141"/>
      <c r="ZT286" s="141"/>
      <c r="ZU286" s="141"/>
      <c r="ZV286" s="141"/>
      <c r="ZW286" s="141"/>
      <c r="ZX286" s="141"/>
      <c r="ZY286" s="141"/>
      <c r="ZZ286" s="141"/>
      <c r="AAA286" s="141"/>
      <c r="AAB286" s="141"/>
      <c r="AAC286" s="141"/>
      <c r="AAD286" s="141"/>
      <c r="AAE286" s="141"/>
      <c r="AAF286" s="141"/>
      <c r="AAG286" s="141"/>
      <c r="AAH286" s="141"/>
      <c r="AAI286" s="141"/>
      <c r="AAJ286" s="141"/>
      <c r="AAK286" s="141"/>
      <c r="AAL286" s="141"/>
      <c r="AAM286" s="141"/>
      <c r="AAN286" s="141"/>
      <c r="AAO286" s="141"/>
      <c r="AAP286" s="141"/>
      <c r="AAQ286" s="141"/>
      <c r="AAR286" s="141"/>
      <c r="AAS286" s="141"/>
      <c r="AAT286" s="141"/>
      <c r="AAU286" s="141"/>
      <c r="AAV286" s="141"/>
      <c r="AAW286" s="141"/>
      <c r="AAX286" s="141"/>
      <c r="AAY286" s="141"/>
      <c r="AAZ286" s="141"/>
      <c r="ABA286" s="141"/>
      <c r="ABB286" s="141"/>
      <c r="ABC286" s="141"/>
      <c r="ABD286" s="141"/>
      <c r="ABE286" s="141"/>
      <c r="ABF286" s="141"/>
      <c r="ABG286" s="141"/>
      <c r="ABH286" s="141"/>
      <c r="ABI286" s="141"/>
      <c r="ABJ286" s="141"/>
      <c r="ABK286" s="141"/>
      <c r="ABL286" s="141"/>
      <c r="ABM286" s="141"/>
      <c r="ABN286" s="141"/>
      <c r="ABO286" s="141"/>
      <c r="ABP286" s="141"/>
      <c r="ABQ286" s="141"/>
      <c r="ABR286" s="141"/>
      <c r="ABS286" s="141"/>
      <c r="ABT286" s="141"/>
      <c r="ABU286" s="141"/>
      <c r="ABV286" s="141"/>
      <c r="ABW286" s="141"/>
      <c r="ABX286" s="141"/>
      <c r="ABY286" s="141"/>
      <c r="ABZ286" s="141"/>
      <c r="ACA286" s="141"/>
      <c r="ACB286" s="141"/>
      <c r="ACC286" s="141"/>
      <c r="ACD286" s="141"/>
      <c r="ACE286" s="141"/>
      <c r="ACF286" s="141"/>
      <c r="ACG286" s="141"/>
      <c r="ACH286" s="141"/>
      <c r="ACI286" s="141"/>
      <c r="ACJ286" s="141"/>
      <c r="ACK286" s="141"/>
      <c r="ACL286" s="141"/>
      <c r="ACM286" s="141"/>
      <c r="ACN286" s="141"/>
      <c r="ACO286" s="141"/>
      <c r="ACP286" s="141"/>
      <c r="ACQ286" s="141"/>
      <c r="ACR286" s="141"/>
      <c r="ACS286" s="141"/>
      <c r="ACT286" s="141"/>
      <c r="ACU286" s="141"/>
      <c r="ACV286" s="141"/>
      <c r="ACW286" s="141"/>
      <c r="ACX286" s="141"/>
      <c r="ACY286" s="141"/>
      <c r="ACZ286" s="141"/>
      <c r="ADA286" s="141"/>
      <c r="ADB286" s="141"/>
      <c r="ADC286" s="141"/>
      <c r="ADD286" s="141"/>
      <c r="ADE286" s="141"/>
      <c r="ADF286" s="141"/>
      <c r="ADG286" s="141"/>
      <c r="ADH286" s="141"/>
      <c r="ADI286" s="141"/>
      <c r="ADJ286" s="141"/>
      <c r="ADK286" s="141"/>
      <c r="ADL286" s="141"/>
      <c r="ADM286" s="141"/>
      <c r="ADN286" s="141"/>
      <c r="ADO286" s="141"/>
      <c r="ADP286" s="141"/>
      <c r="ADQ286" s="141"/>
      <c r="ADR286" s="141"/>
      <c r="ADS286" s="141"/>
      <c r="ADT286" s="141"/>
      <c r="ADU286" s="141"/>
      <c r="ADV286" s="141"/>
      <c r="ADW286" s="141"/>
      <c r="ADX286" s="141"/>
      <c r="ADY286" s="141"/>
      <c r="ADZ286" s="141"/>
      <c r="AEA286" s="141"/>
      <c r="AEB286" s="141"/>
      <c r="AEC286" s="141"/>
      <c r="AED286" s="141"/>
    </row>
    <row r="287" spans="1:810" s="88" customFormat="1" ht="15" customHeight="1" x14ac:dyDescent="0.3">
      <c r="A287" s="34"/>
      <c r="B287" s="51">
        <v>2</v>
      </c>
      <c r="C287" s="78" t="s">
        <v>636</v>
      </c>
      <c r="D287" s="87" t="s">
        <v>73</v>
      </c>
      <c r="E287" s="79" t="s">
        <v>58</v>
      </c>
      <c r="F287" s="79" t="s">
        <v>204</v>
      </c>
      <c r="G287" s="79"/>
      <c r="H287" s="80"/>
      <c r="I287" s="79">
        <v>1</v>
      </c>
      <c r="J287" s="79" t="s">
        <v>32</v>
      </c>
      <c r="K287" s="79" t="s">
        <v>106</v>
      </c>
      <c r="L287" s="105">
        <v>25</v>
      </c>
      <c r="M287" s="82">
        <v>1947</v>
      </c>
      <c r="N287" s="83">
        <v>17439</v>
      </c>
      <c r="O287" s="80">
        <v>150000</v>
      </c>
      <c r="P287" s="84">
        <v>0.1</v>
      </c>
      <c r="Q287" s="84"/>
      <c r="R287" s="85" t="s">
        <v>302</v>
      </c>
      <c r="S287" s="86"/>
      <c r="T287" s="45" t="s">
        <v>75</v>
      </c>
      <c r="U287" s="46" t="str">
        <f t="shared" si="4"/>
        <v>Cu</v>
      </c>
      <c r="V287" s="45">
        <v>1400</v>
      </c>
      <c r="W287" s="45">
        <v>0.33</v>
      </c>
      <c r="X287" s="45">
        <v>0.04</v>
      </c>
      <c r="Y287" s="45">
        <v>0.362083741767387</v>
      </c>
      <c r="Z287" s="45">
        <v>1947</v>
      </c>
      <c r="AA287" s="45">
        <v>25</v>
      </c>
      <c r="AB287" s="45" t="s">
        <v>76</v>
      </c>
      <c r="AC287" s="10"/>
      <c r="AD287" s="139"/>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c r="BO287" s="139"/>
      <c r="BP287" s="139"/>
      <c r="BQ287" s="139"/>
      <c r="BR287" s="139"/>
      <c r="BS287" s="139"/>
      <c r="BT287" s="139"/>
      <c r="BU287" s="139"/>
      <c r="BV287" s="139"/>
      <c r="BW287" s="139"/>
      <c r="BX287" s="139"/>
      <c r="BY287" s="139"/>
      <c r="BZ287" s="139"/>
      <c r="CA287" s="139"/>
      <c r="CB287" s="139"/>
      <c r="CC287" s="139"/>
      <c r="CD287" s="139"/>
      <c r="CE287" s="139"/>
      <c r="CF287" s="139"/>
      <c r="CG287" s="139"/>
      <c r="CH287" s="139"/>
      <c r="CI287" s="139"/>
      <c r="CJ287" s="139"/>
      <c r="CK287" s="139"/>
      <c r="CL287" s="139"/>
      <c r="CM287" s="139"/>
      <c r="CN287" s="139"/>
      <c r="CO287" s="139"/>
      <c r="CP287" s="139"/>
      <c r="CQ287" s="139"/>
      <c r="CR287" s="139"/>
      <c r="CS287" s="139"/>
      <c r="CT287" s="139"/>
      <c r="CU287" s="139"/>
      <c r="CV287" s="139"/>
      <c r="CW287" s="139"/>
      <c r="CX287" s="139"/>
      <c r="CY287" s="139"/>
      <c r="CZ287" s="139"/>
      <c r="DA287" s="139"/>
      <c r="DB287" s="139"/>
      <c r="DC287" s="139"/>
      <c r="DD287" s="139"/>
      <c r="DE287" s="139"/>
      <c r="DF287" s="139"/>
      <c r="DG287" s="139"/>
      <c r="DH287" s="139"/>
      <c r="DI287" s="139"/>
      <c r="DJ287" s="139"/>
      <c r="DK287" s="139"/>
      <c r="DL287" s="139"/>
      <c r="DM287" s="139"/>
      <c r="DN287" s="139"/>
      <c r="DO287" s="139"/>
      <c r="DP287" s="139"/>
      <c r="DQ287" s="139"/>
      <c r="DR287" s="139"/>
      <c r="DS287" s="139"/>
      <c r="DT287" s="139"/>
      <c r="DU287" s="139"/>
      <c r="DV287" s="139"/>
      <c r="DW287" s="139"/>
      <c r="DX287" s="139"/>
      <c r="DY287" s="139"/>
      <c r="DZ287" s="139"/>
      <c r="EA287" s="139"/>
      <c r="EB287" s="139"/>
      <c r="EC287" s="139"/>
      <c r="ED287" s="139"/>
      <c r="EE287" s="139"/>
      <c r="EF287" s="139"/>
      <c r="EG287" s="139"/>
      <c r="EH287" s="139"/>
      <c r="EI287" s="139"/>
      <c r="EJ287" s="139"/>
      <c r="EK287" s="139"/>
      <c r="EL287" s="139"/>
      <c r="EM287" s="139"/>
      <c r="EN287" s="139"/>
      <c r="EO287" s="139"/>
      <c r="EP287" s="139"/>
      <c r="EQ287" s="139"/>
      <c r="ER287" s="139"/>
      <c r="ES287" s="139"/>
      <c r="ET287" s="139"/>
      <c r="EU287" s="139"/>
      <c r="EV287" s="139"/>
      <c r="EW287" s="139"/>
      <c r="EX287" s="139"/>
      <c r="EY287" s="139"/>
      <c r="EZ287" s="139"/>
      <c r="FA287" s="139"/>
      <c r="FB287" s="139"/>
      <c r="FC287" s="139"/>
      <c r="FD287" s="139"/>
      <c r="FE287" s="139"/>
      <c r="FF287" s="139"/>
      <c r="FG287" s="142"/>
      <c r="FH287" s="142"/>
      <c r="FI287" s="142"/>
      <c r="FJ287" s="142"/>
      <c r="FK287" s="142"/>
      <c r="FL287" s="142"/>
      <c r="FM287" s="142"/>
      <c r="FN287" s="142"/>
      <c r="FO287" s="142"/>
      <c r="FP287" s="142"/>
      <c r="FQ287" s="142"/>
      <c r="FR287" s="142"/>
      <c r="FS287" s="142"/>
      <c r="FT287" s="142"/>
      <c r="FU287" s="142"/>
      <c r="FV287" s="142"/>
      <c r="FW287" s="142"/>
      <c r="FX287" s="142"/>
      <c r="FY287" s="142"/>
      <c r="FZ287" s="142"/>
      <c r="GA287" s="142"/>
      <c r="GB287" s="142"/>
      <c r="GC287" s="142"/>
      <c r="GD287" s="142"/>
      <c r="GE287" s="142"/>
      <c r="GF287" s="142"/>
      <c r="GG287" s="142"/>
      <c r="GH287" s="142"/>
      <c r="GI287" s="142"/>
      <c r="GJ287" s="142"/>
      <c r="GK287" s="142"/>
      <c r="GL287" s="142"/>
      <c r="GM287" s="142"/>
      <c r="GN287" s="142"/>
      <c r="GO287" s="142"/>
      <c r="GP287" s="142"/>
      <c r="GQ287" s="142"/>
      <c r="GR287" s="142"/>
      <c r="GS287" s="142"/>
      <c r="GT287" s="142"/>
      <c r="GU287" s="142"/>
      <c r="GV287" s="142"/>
      <c r="GW287" s="142"/>
      <c r="GX287" s="142"/>
      <c r="GY287" s="142"/>
      <c r="GZ287" s="142"/>
      <c r="HA287" s="142"/>
      <c r="HB287" s="142"/>
      <c r="HC287" s="142"/>
      <c r="HD287" s="142"/>
      <c r="HE287" s="142"/>
      <c r="HF287" s="142"/>
      <c r="HG287" s="142"/>
      <c r="HH287" s="142"/>
      <c r="HI287" s="142"/>
      <c r="HJ287" s="142"/>
      <c r="HK287" s="142"/>
      <c r="HL287" s="142"/>
      <c r="HM287" s="142"/>
      <c r="HN287" s="142"/>
      <c r="HO287" s="142"/>
      <c r="HP287" s="142"/>
      <c r="HQ287" s="142"/>
      <c r="HR287" s="142"/>
      <c r="HS287" s="142"/>
      <c r="HT287" s="142"/>
      <c r="HU287" s="142"/>
      <c r="HV287" s="142"/>
      <c r="HW287" s="142"/>
      <c r="HX287" s="142"/>
      <c r="HY287" s="142"/>
      <c r="HZ287" s="142"/>
      <c r="IA287" s="142"/>
      <c r="IB287" s="142"/>
      <c r="IC287" s="142"/>
      <c r="ID287" s="142"/>
      <c r="IE287" s="142"/>
      <c r="IF287" s="142"/>
      <c r="IG287" s="142"/>
      <c r="IH287" s="142"/>
      <c r="II287" s="142"/>
      <c r="IJ287" s="142"/>
      <c r="IK287" s="142"/>
      <c r="IL287" s="142"/>
      <c r="IM287" s="142"/>
      <c r="IN287" s="142"/>
      <c r="IO287" s="142"/>
      <c r="IP287" s="142"/>
      <c r="IQ287" s="142"/>
      <c r="IR287" s="142"/>
      <c r="IS287" s="142"/>
      <c r="IT287" s="142"/>
      <c r="IU287" s="142"/>
      <c r="IV287" s="142"/>
      <c r="IW287" s="142"/>
      <c r="IX287" s="142"/>
      <c r="IY287" s="142"/>
      <c r="IZ287" s="142"/>
      <c r="JA287" s="142"/>
      <c r="JB287" s="142"/>
      <c r="JC287" s="142"/>
      <c r="JD287" s="142"/>
      <c r="JE287" s="142"/>
      <c r="JF287" s="142"/>
      <c r="JG287" s="142"/>
      <c r="JH287" s="142"/>
      <c r="JI287" s="142"/>
      <c r="JJ287" s="142"/>
      <c r="JK287" s="142"/>
      <c r="JL287" s="142"/>
      <c r="JM287" s="142"/>
      <c r="JN287" s="142"/>
      <c r="JO287" s="142"/>
      <c r="JP287" s="142"/>
      <c r="JQ287" s="142"/>
      <c r="JR287" s="142"/>
      <c r="JS287" s="142"/>
      <c r="JT287" s="142"/>
      <c r="JU287" s="142"/>
      <c r="JV287" s="142"/>
      <c r="JW287" s="142"/>
      <c r="JX287" s="142"/>
      <c r="JY287" s="142"/>
      <c r="JZ287" s="142"/>
      <c r="KA287" s="142"/>
      <c r="KB287" s="142"/>
      <c r="KC287" s="142"/>
      <c r="KD287" s="142"/>
      <c r="KE287" s="142"/>
      <c r="KF287" s="142"/>
      <c r="KG287" s="142"/>
      <c r="KH287" s="142"/>
      <c r="KI287" s="142"/>
      <c r="KJ287" s="142"/>
      <c r="KK287" s="142"/>
      <c r="KL287" s="142"/>
      <c r="KM287" s="142"/>
      <c r="KN287" s="142"/>
      <c r="KO287" s="142"/>
      <c r="KP287" s="142"/>
      <c r="KQ287" s="142"/>
      <c r="KR287" s="142"/>
      <c r="KS287" s="142"/>
      <c r="KT287" s="142"/>
      <c r="KU287" s="142"/>
      <c r="KV287" s="142"/>
      <c r="KW287" s="142"/>
      <c r="KX287" s="142"/>
      <c r="KY287" s="142"/>
      <c r="KZ287" s="142"/>
      <c r="LA287" s="142"/>
      <c r="LB287" s="142"/>
      <c r="LC287" s="142"/>
      <c r="LD287" s="142"/>
      <c r="LE287" s="142"/>
      <c r="LF287" s="142"/>
      <c r="LG287" s="142"/>
      <c r="LH287" s="142"/>
      <c r="LI287" s="142"/>
      <c r="LJ287" s="142"/>
      <c r="LK287" s="142"/>
      <c r="LL287" s="142"/>
      <c r="LM287" s="142"/>
      <c r="LN287" s="142"/>
      <c r="LO287" s="142"/>
      <c r="LP287" s="142"/>
      <c r="LQ287" s="142"/>
      <c r="LR287" s="142"/>
      <c r="LS287" s="142"/>
      <c r="LT287" s="142"/>
      <c r="LU287" s="142"/>
      <c r="LV287" s="142"/>
      <c r="LW287" s="142"/>
      <c r="LX287" s="142"/>
      <c r="LY287" s="142"/>
      <c r="LZ287" s="142"/>
      <c r="MA287" s="142"/>
      <c r="MB287" s="142"/>
      <c r="MC287" s="142"/>
      <c r="MD287" s="142"/>
      <c r="ME287" s="142"/>
      <c r="MF287" s="142"/>
      <c r="MG287" s="142"/>
      <c r="MH287" s="142"/>
      <c r="MI287" s="142"/>
      <c r="MJ287" s="142"/>
      <c r="MK287" s="142"/>
      <c r="ML287" s="142"/>
      <c r="MM287" s="142"/>
      <c r="MN287" s="142"/>
      <c r="MO287" s="142"/>
      <c r="MP287" s="142"/>
      <c r="MQ287" s="142"/>
      <c r="MR287" s="142"/>
      <c r="MS287" s="142"/>
      <c r="MT287" s="142"/>
      <c r="MU287" s="142"/>
      <c r="MV287" s="142"/>
      <c r="MW287" s="142"/>
      <c r="MX287" s="142"/>
      <c r="MY287" s="142"/>
      <c r="MZ287" s="142"/>
      <c r="NA287" s="142"/>
      <c r="NB287" s="142"/>
      <c r="NC287" s="142"/>
      <c r="ND287" s="142"/>
      <c r="NE287" s="142"/>
      <c r="NF287" s="142"/>
      <c r="NG287" s="142"/>
      <c r="NH287" s="142"/>
      <c r="NI287" s="142"/>
      <c r="NJ287" s="142"/>
      <c r="NK287" s="142"/>
      <c r="NL287" s="142"/>
      <c r="NM287" s="142"/>
      <c r="NN287" s="142"/>
      <c r="NO287" s="142"/>
      <c r="NP287" s="142"/>
      <c r="NQ287" s="142"/>
      <c r="NR287" s="142"/>
      <c r="NS287" s="142"/>
      <c r="NT287" s="142"/>
      <c r="NU287" s="142"/>
      <c r="NV287" s="142"/>
      <c r="NW287" s="142"/>
      <c r="NX287" s="142"/>
      <c r="NY287" s="142"/>
      <c r="NZ287" s="142"/>
      <c r="OA287" s="142"/>
      <c r="OB287" s="142"/>
      <c r="OC287" s="142"/>
      <c r="OD287" s="142"/>
      <c r="OE287" s="142"/>
      <c r="OF287" s="142"/>
      <c r="OG287" s="142"/>
      <c r="OH287" s="142"/>
      <c r="OI287" s="142"/>
      <c r="OJ287" s="142"/>
      <c r="OK287" s="142"/>
      <c r="OL287" s="142"/>
      <c r="OM287" s="142"/>
      <c r="ON287" s="142"/>
      <c r="OO287" s="142"/>
      <c r="OP287" s="142"/>
      <c r="OQ287" s="142"/>
      <c r="OR287" s="142"/>
      <c r="OS287" s="142"/>
      <c r="OT287" s="142"/>
      <c r="OU287" s="142"/>
      <c r="OV287" s="142"/>
      <c r="OW287" s="142"/>
      <c r="OX287" s="142"/>
      <c r="OY287" s="142"/>
      <c r="OZ287" s="142"/>
      <c r="PA287" s="142"/>
      <c r="PB287" s="142"/>
      <c r="PC287" s="142"/>
      <c r="PD287" s="142"/>
      <c r="PE287" s="142"/>
      <c r="PF287" s="142"/>
      <c r="PG287" s="142"/>
      <c r="PH287" s="142"/>
      <c r="PI287" s="142"/>
      <c r="PJ287" s="142"/>
      <c r="PK287" s="142"/>
      <c r="PL287" s="142"/>
      <c r="PM287" s="142"/>
      <c r="PN287" s="142"/>
      <c r="PO287" s="142"/>
      <c r="PP287" s="142"/>
      <c r="PQ287" s="142"/>
      <c r="PR287" s="142"/>
      <c r="PS287" s="142"/>
      <c r="PT287" s="142"/>
      <c r="PU287" s="142"/>
      <c r="PV287" s="142"/>
      <c r="PW287" s="142"/>
      <c r="PX287" s="142"/>
      <c r="PY287" s="142"/>
      <c r="PZ287" s="142"/>
      <c r="QA287" s="142"/>
      <c r="QB287" s="142"/>
      <c r="QC287" s="142"/>
      <c r="QD287" s="142"/>
      <c r="QE287" s="142"/>
      <c r="QF287" s="142"/>
      <c r="QG287" s="142"/>
      <c r="QH287" s="142"/>
      <c r="QI287" s="142"/>
      <c r="QJ287" s="142"/>
      <c r="QK287" s="142"/>
      <c r="QL287" s="142"/>
      <c r="QM287" s="142"/>
      <c r="QN287" s="142"/>
      <c r="QO287" s="142"/>
      <c r="QP287" s="142"/>
      <c r="QQ287" s="142"/>
      <c r="QR287" s="142"/>
      <c r="QS287" s="142"/>
      <c r="QT287" s="142"/>
      <c r="QU287" s="142"/>
      <c r="QV287" s="142"/>
      <c r="QW287" s="142"/>
      <c r="QX287" s="142"/>
      <c r="QY287" s="142"/>
      <c r="QZ287" s="142"/>
      <c r="RA287" s="142"/>
      <c r="RB287" s="142"/>
      <c r="RC287" s="142"/>
      <c r="RD287" s="142"/>
      <c r="RE287" s="142"/>
      <c r="RF287" s="142"/>
      <c r="RG287" s="142"/>
      <c r="RH287" s="142"/>
      <c r="RI287" s="142"/>
      <c r="RJ287" s="142"/>
      <c r="RK287" s="142"/>
      <c r="RL287" s="142"/>
      <c r="RM287" s="142"/>
      <c r="RN287" s="142"/>
      <c r="RO287" s="142"/>
      <c r="RP287" s="142"/>
      <c r="RQ287" s="142"/>
      <c r="RR287" s="142"/>
      <c r="RS287" s="142"/>
      <c r="RT287" s="142"/>
      <c r="RU287" s="142"/>
      <c r="RV287" s="142"/>
      <c r="RW287" s="142"/>
      <c r="RX287" s="142"/>
      <c r="RY287" s="142"/>
      <c r="RZ287" s="142"/>
      <c r="SA287" s="142"/>
      <c r="SB287" s="142"/>
      <c r="SC287" s="142"/>
      <c r="SD287" s="142"/>
      <c r="SE287" s="142"/>
      <c r="SF287" s="142"/>
      <c r="SG287" s="142"/>
      <c r="SH287" s="142"/>
      <c r="SI287" s="142"/>
      <c r="SJ287" s="142"/>
      <c r="SK287" s="142"/>
      <c r="SL287" s="142"/>
      <c r="SM287" s="142"/>
      <c r="SN287" s="142"/>
      <c r="SO287" s="142"/>
      <c r="SP287" s="142"/>
      <c r="SQ287" s="142"/>
      <c r="SR287" s="142"/>
      <c r="SS287" s="142"/>
      <c r="ST287" s="142"/>
      <c r="SU287" s="142"/>
      <c r="SV287" s="142"/>
      <c r="SW287" s="142"/>
      <c r="SX287" s="142"/>
      <c r="SY287" s="142"/>
      <c r="SZ287" s="142"/>
      <c r="TA287" s="142"/>
      <c r="TB287" s="142"/>
      <c r="TC287" s="142"/>
      <c r="TD287" s="142"/>
      <c r="TE287" s="142"/>
      <c r="TF287" s="142"/>
      <c r="TG287" s="142"/>
      <c r="TH287" s="142"/>
      <c r="TI287" s="142"/>
      <c r="TJ287" s="142"/>
      <c r="TK287" s="142"/>
      <c r="TL287" s="142"/>
      <c r="TM287" s="142"/>
      <c r="TN287" s="142"/>
      <c r="TO287" s="142"/>
      <c r="TP287" s="142"/>
      <c r="TQ287" s="142"/>
      <c r="TR287" s="142"/>
      <c r="TS287" s="142"/>
      <c r="TT287" s="142"/>
      <c r="TU287" s="142"/>
      <c r="TV287" s="142"/>
      <c r="TW287" s="142"/>
      <c r="TX287" s="142"/>
      <c r="TY287" s="142"/>
      <c r="TZ287" s="142"/>
      <c r="UA287" s="142"/>
      <c r="UB287" s="142"/>
      <c r="UC287" s="142"/>
      <c r="UD287" s="142"/>
      <c r="UE287" s="142"/>
      <c r="UF287" s="142"/>
      <c r="UG287" s="142"/>
      <c r="UH287" s="142"/>
      <c r="UI287" s="142"/>
      <c r="UJ287" s="142"/>
      <c r="UK287" s="142"/>
      <c r="UL287" s="142"/>
      <c r="UM287" s="142"/>
      <c r="UN287" s="142"/>
      <c r="UO287" s="142"/>
      <c r="UP287" s="142"/>
      <c r="UQ287" s="142"/>
      <c r="UR287" s="142"/>
      <c r="US287" s="142"/>
      <c r="UT287" s="142"/>
      <c r="UU287" s="142"/>
      <c r="UV287" s="142"/>
      <c r="UW287" s="142"/>
      <c r="UX287" s="142"/>
      <c r="UY287" s="142"/>
      <c r="UZ287" s="142"/>
      <c r="VA287" s="142"/>
      <c r="VB287" s="142"/>
      <c r="VC287" s="142"/>
      <c r="VD287" s="142"/>
      <c r="VE287" s="142"/>
      <c r="VF287" s="142"/>
      <c r="VG287" s="142"/>
      <c r="VH287" s="142"/>
      <c r="VI287" s="142"/>
      <c r="VJ287" s="142"/>
      <c r="VK287" s="142"/>
      <c r="VL287" s="142"/>
      <c r="VM287" s="142"/>
      <c r="VN287" s="142"/>
      <c r="VO287" s="142"/>
      <c r="VP287" s="142"/>
      <c r="VQ287" s="142"/>
      <c r="VR287" s="142"/>
      <c r="VS287" s="142"/>
      <c r="VT287" s="142"/>
      <c r="VU287" s="142"/>
      <c r="VV287" s="142"/>
      <c r="VW287" s="142"/>
      <c r="VX287" s="142"/>
      <c r="VY287" s="142"/>
      <c r="VZ287" s="142"/>
      <c r="WA287" s="142"/>
      <c r="WB287" s="142"/>
      <c r="WC287" s="142"/>
      <c r="WD287" s="142"/>
      <c r="WE287" s="142"/>
      <c r="WF287" s="142"/>
      <c r="WG287" s="142"/>
      <c r="WH287" s="142"/>
      <c r="WI287" s="142"/>
      <c r="WJ287" s="142"/>
      <c r="WK287" s="142"/>
      <c r="WL287" s="142"/>
      <c r="WM287" s="142"/>
      <c r="WN287" s="142"/>
      <c r="WO287" s="142"/>
      <c r="WP287" s="142"/>
      <c r="WQ287" s="142"/>
      <c r="WR287" s="142"/>
      <c r="WS287" s="142"/>
      <c r="WT287" s="142"/>
      <c r="WU287" s="142"/>
      <c r="WV287" s="142"/>
      <c r="WW287" s="142"/>
      <c r="WX287" s="142"/>
      <c r="WY287" s="142"/>
      <c r="WZ287" s="142"/>
      <c r="XA287" s="142"/>
      <c r="XB287" s="142"/>
      <c r="XC287" s="142"/>
      <c r="XD287" s="142"/>
      <c r="XE287" s="142"/>
      <c r="XF287" s="142"/>
      <c r="XG287" s="142"/>
      <c r="XH287" s="142"/>
      <c r="XI287" s="142"/>
      <c r="XJ287" s="142"/>
      <c r="XK287" s="142"/>
      <c r="XL287" s="142"/>
      <c r="XM287" s="142"/>
      <c r="XN287" s="142"/>
      <c r="XO287" s="142"/>
      <c r="XP287" s="142"/>
      <c r="XQ287" s="142"/>
      <c r="XR287" s="142"/>
      <c r="XS287" s="142"/>
      <c r="XT287" s="142"/>
      <c r="XU287" s="142"/>
      <c r="XV287" s="142"/>
      <c r="XW287" s="142"/>
      <c r="XX287" s="142"/>
      <c r="XY287" s="142"/>
      <c r="XZ287" s="142"/>
      <c r="YA287" s="142"/>
      <c r="YB287" s="142"/>
      <c r="YC287" s="142"/>
      <c r="YD287" s="142"/>
      <c r="YE287" s="142"/>
      <c r="YF287" s="142"/>
      <c r="YG287" s="142"/>
      <c r="YH287" s="142"/>
      <c r="YI287" s="142"/>
      <c r="YJ287" s="142"/>
      <c r="YK287" s="142"/>
      <c r="YL287" s="142"/>
      <c r="YM287" s="142"/>
      <c r="YN287" s="142"/>
      <c r="YO287" s="142"/>
      <c r="YP287" s="142"/>
      <c r="YQ287" s="142"/>
      <c r="YR287" s="142"/>
      <c r="YS287" s="142"/>
      <c r="YT287" s="142"/>
      <c r="YU287" s="142"/>
      <c r="YV287" s="142"/>
      <c r="YW287" s="142"/>
      <c r="YX287" s="142"/>
      <c r="YY287" s="142"/>
      <c r="YZ287" s="142"/>
      <c r="ZA287" s="142"/>
      <c r="ZB287" s="142"/>
      <c r="ZC287" s="142"/>
      <c r="ZD287" s="142"/>
      <c r="ZE287" s="142"/>
      <c r="ZF287" s="142"/>
      <c r="ZG287" s="142"/>
      <c r="ZH287" s="142"/>
      <c r="ZI287" s="142"/>
      <c r="ZJ287" s="142"/>
      <c r="ZK287" s="142"/>
      <c r="ZL287" s="142"/>
      <c r="ZM287" s="142"/>
      <c r="ZN287" s="142"/>
      <c r="ZO287" s="142"/>
      <c r="ZP287" s="142"/>
      <c r="ZQ287" s="142"/>
      <c r="ZR287" s="142"/>
      <c r="ZS287" s="142"/>
      <c r="ZT287" s="142"/>
      <c r="ZU287" s="142"/>
      <c r="ZV287" s="142"/>
      <c r="ZW287" s="142"/>
      <c r="ZX287" s="142"/>
      <c r="ZY287" s="142"/>
      <c r="ZZ287" s="142"/>
      <c r="AAA287" s="142"/>
      <c r="AAB287" s="142"/>
      <c r="AAC287" s="142"/>
      <c r="AAD287" s="142"/>
      <c r="AAE287" s="142"/>
      <c r="AAF287" s="142"/>
      <c r="AAG287" s="142"/>
      <c r="AAH287" s="142"/>
      <c r="AAI287" s="142"/>
      <c r="AAJ287" s="142"/>
      <c r="AAK287" s="142"/>
      <c r="AAL287" s="142"/>
      <c r="AAM287" s="142"/>
      <c r="AAN287" s="142"/>
      <c r="AAO287" s="142"/>
      <c r="AAP287" s="142"/>
      <c r="AAQ287" s="142"/>
      <c r="AAR287" s="142"/>
      <c r="AAS287" s="142"/>
      <c r="AAT287" s="142"/>
      <c r="AAU287" s="142"/>
      <c r="AAV287" s="142"/>
      <c r="AAW287" s="142"/>
      <c r="AAX287" s="142"/>
      <c r="AAY287" s="142"/>
      <c r="AAZ287" s="142"/>
      <c r="ABA287" s="142"/>
      <c r="ABB287" s="142"/>
      <c r="ABC287" s="142"/>
      <c r="ABD287" s="142"/>
      <c r="ABE287" s="142"/>
      <c r="ABF287" s="142"/>
      <c r="ABG287" s="142"/>
      <c r="ABH287" s="142"/>
      <c r="ABI287" s="142"/>
      <c r="ABJ287" s="142"/>
      <c r="ABK287" s="142"/>
      <c r="ABL287" s="142"/>
      <c r="ABM287" s="142"/>
      <c r="ABN287" s="142"/>
      <c r="ABO287" s="142"/>
      <c r="ABP287" s="142"/>
      <c r="ABQ287" s="142"/>
      <c r="ABR287" s="142"/>
      <c r="ABS287" s="142"/>
      <c r="ABT287" s="142"/>
      <c r="ABU287" s="142"/>
      <c r="ABV287" s="142"/>
      <c r="ABW287" s="142"/>
      <c r="ABX287" s="142"/>
      <c r="ABY287" s="142"/>
      <c r="ABZ287" s="142"/>
      <c r="ACA287" s="142"/>
      <c r="ACB287" s="142"/>
      <c r="ACC287" s="142"/>
      <c r="ACD287" s="142"/>
      <c r="ACE287" s="142"/>
      <c r="ACF287" s="142"/>
      <c r="ACG287" s="142"/>
      <c r="ACH287" s="142"/>
      <c r="ACI287" s="142"/>
      <c r="ACJ287" s="142"/>
      <c r="ACK287" s="142"/>
      <c r="ACL287" s="142"/>
      <c r="ACM287" s="142"/>
      <c r="ACN287" s="142"/>
      <c r="ACO287" s="142"/>
      <c r="ACP287" s="142"/>
      <c r="ACQ287" s="142"/>
      <c r="ACR287" s="142"/>
      <c r="ACS287" s="142"/>
      <c r="ACT287" s="142"/>
      <c r="ACU287" s="142"/>
      <c r="ACV287" s="142"/>
      <c r="ACW287" s="142"/>
      <c r="ACX287" s="142"/>
      <c r="ACY287" s="142"/>
      <c r="ACZ287" s="142"/>
      <c r="ADA287" s="142"/>
      <c r="ADB287" s="142"/>
      <c r="ADC287" s="142"/>
      <c r="ADD287" s="142"/>
      <c r="ADE287" s="142"/>
      <c r="ADF287" s="142"/>
      <c r="ADG287" s="142"/>
      <c r="ADH287" s="142"/>
      <c r="ADI287" s="142"/>
      <c r="ADJ287" s="142"/>
      <c r="ADK287" s="142"/>
      <c r="ADL287" s="142"/>
      <c r="ADM287" s="142"/>
      <c r="ADN287" s="142"/>
      <c r="ADO287" s="142"/>
      <c r="ADP287" s="142"/>
      <c r="ADQ287" s="142"/>
      <c r="ADR287" s="142"/>
      <c r="ADS287" s="142"/>
      <c r="ADT287" s="142"/>
      <c r="ADU287" s="142"/>
      <c r="ADV287" s="142"/>
      <c r="ADW287" s="142"/>
      <c r="ADX287" s="142"/>
      <c r="ADY287" s="142"/>
      <c r="ADZ287" s="142"/>
      <c r="AEA287" s="142"/>
      <c r="AEB287" s="142"/>
      <c r="AEC287" s="142"/>
      <c r="AED287" s="142"/>
    </row>
    <row r="288" spans="1:810" customFormat="1" ht="15" customHeight="1" x14ac:dyDescent="0.3">
      <c r="A288" s="49"/>
      <c r="B288" s="51">
        <v>3</v>
      </c>
      <c r="C288" s="78" t="s">
        <v>637</v>
      </c>
      <c r="D288" s="87" t="s">
        <v>63</v>
      </c>
      <c r="E288" s="79" t="s">
        <v>58</v>
      </c>
      <c r="F288" s="79" t="s">
        <v>204</v>
      </c>
      <c r="G288" s="79">
        <v>15</v>
      </c>
      <c r="H288" s="80"/>
      <c r="I288" s="79">
        <v>1</v>
      </c>
      <c r="J288" s="79" t="s">
        <v>32</v>
      </c>
      <c r="K288" s="79" t="s">
        <v>80</v>
      </c>
      <c r="L288" s="105">
        <v>58</v>
      </c>
      <c r="M288" s="82">
        <v>1944</v>
      </c>
      <c r="N288" s="104">
        <v>1944</v>
      </c>
      <c r="O288" s="80"/>
      <c r="P288" s="84"/>
      <c r="Q288" s="84"/>
      <c r="R288" s="85" t="s">
        <v>302</v>
      </c>
      <c r="S288" s="86"/>
      <c r="T288" s="45" t="s">
        <v>161</v>
      </c>
      <c r="U288" s="46" t="str">
        <f t="shared" si="4"/>
        <v>Au</v>
      </c>
      <c r="V288" s="45"/>
      <c r="W288" s="45"/>
      <c r="X288" s="45"/>
      <c r="Y288" s="45"/>
      <c r="Z288" s="45"/>
      <c r="AA288" s="45"/>
      <c r="AB288" s="45" t="s">
        <v>76</v>
      </c>
      <c r="AC288" s="10"/>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c r="BH288" s="139"/>
      <c r="BI288" s="139"/>
      <c r="BJ288" s="139"/>
      <c r="BK288" s="139"/>
      <c r="BL288" s="139"/>
      <c r="BM288" s="139"/>
      <c r="BN288" s="139"/>
      <c r="BO288" s="139"/>
      <c r="BP288" s="139"/>
      <c r="BQ288" s="139"/>
      <c r="BR288" s="139"/>
      <c r="BS288" s="139"/>
      <c r="BT288" s="139"/>
      <c r="BU288" s="139"/>
      <c r="BV288" s="139"/>
      <c r="BW288" s="139"/>
      <c r="BX288" s="139"/>
      <c r="BY288" s="139"/>
      <c r="BZ288" s="139"/>
      <c r="CA288" s="139"/>
      <c r="CB288" s="139"/>
      <c r="CC288" s="139"/>
      <c r="CD288" s="139"/>
      <c r="CE288" s="139"/>
      <c r="CF288" s="139"/>
      <c r="CG288" s="139"/>
      <c r="CH288" s="139"/>
      <c r="CI288" s="139"/>
      <c r="CJ288" s="139"/>
      <c r="CK288" s="139"/>
      <c r="CL288" s="139"/>
      <c r="CM288" s="139"/>
      <c r="CN288" s="139"/>
      <c r="CO288" s="139"/>
      <c r="CP288" s="139"/>
      <c r="CQ288" s="139"/>
      <c r="CR288" s="139"/>
      <c r="CS288" s="139"/>
      <c r="CT288" s="139"/>
      <c r="CU288" s="139"/>
      <c r="CV288" s="139"/>
      <c r="CW288" s="139"/>
      <c r="CX288" s="139"/>
      <c r="CY288" s="139"/>
      <c r="CZ288" s="139"/>
      <c r="DA288" s="139"/>
      <c r="DB288" s="139"/>
      <c r="DC288" s="139"/>
      <c r="DD288" s="139"/>
      <c r="DE288" s="139"/>
      <c r="DF288" s="139"/>
      <c r="DG288" s="139"/>
      <c r="DH288" s="139"/>
      <c r="DI288" s="139"/>
      <c r="DJ288" s="139"/>
      <c r="DK288" s="139"/>
      <c r="DL288" s="139"/>
      <c r="DM288" s="139"/>
      <c r="DN288" s="139"/>
      <c r="DO288" s="139"/>
      <c r="DP288" s="139"/>
      <c r="DQ288" s="139"/>
      <c r="DR288" s="139"/>
      <c r="DS288" s="139"/>
      <c r="DT288" s="139"/>
      <c r="DU288" s="139"/>
      <c r="DV288" s="139"/>
      <c r="DW288" s="139"/>
      <c r="DX288" s="139"/>
      <c r="DY288" s="139"/>
      <c r="DZ288" s="139"/>
      <c r="EA288" s="139"/>
      <c r="EB288" s="139"/>
      <c r="EC288" s="139"/>
      <c r="ED288" s="139"/>
      <c r="EE288" s="139"/>
      <c r="EF288" s="139"/>
      <c r="EG288" s="139"/>
      <c r="EH288" s="139"/>
      <c r="EI288" s="139"/>
      <c r="EJ288" s="139"/>
      <c r="EK288" s="139"/>
      <c r="EL288" s="139"/>
      <c r="EM288" s="139"/>
      <c r="EN288" s="139"/>
      <c r="EO288" s="139"/>
      <c r="EP288" s="139"/>
      <c r="EQ288" s="139"/>
      <c r="ER288" s="139"/>
      <c r="ES288" s="139"/>
      <c r="ET288" s="139"/>
      <c r="EU288" s="139"/>
      <c r="EV288" s="139"/>
      <c r="EW288" s="139"/>
      <c r="EX288" s="139"/>
      <c r="EY288" s="139"/>
      <c r="EZ288" s="139"/>
      <c r="FA288" s="139"/>
      <c r="FB288" s="139"/>
      <c r="FC288" s="139"/>
      <c r="FD288" s="139"/>
      <c r="FE288" s="139"/>
      <c r="FF288" s="139"/>
      <c r="FG288" s="141"/>
      <c r="FH288" s="141"/>
      <c r="FI288" s="141"/>
      <c r="FJ288" s="141"/>
      <c r="FK288" s="141"/>
      <c r="FL288" s="141"/>
      <c r="FM288" s="141"/>
      <c r="FN288" s="141"/>
      <c r="FO288" s="141"/>
      <c r="FP288" s="141"/>
      <c r="FQ288" s="141"/>
      <c r="FR288" s="141"/>
      <c r="FS288" s="141"/>
      <c r="FT288" s="141"/>
      <c r="FU288" s="141"/>
      <c r="FV288" s="141"/>
      <c r="FW288" s="141"/>
      <c r="FX288" s="141"/>
      <c r="FY288" s="141"/>
      <c r="FZ288" s="141"/>
      <c r="GA288" s="141"/>
      <c r="GB288" s="141"/>
      <c r="GC288" s="141"/>
      <c r="GD288" s="141"/>
      <c r="GE288" s="141"/>
      <c r="GF288" s="141"/>
      <c r="GG288" s="141"/>
      <c r="GH288" s="141"/>
      <c r="GI288" s="141"/>
      <c r="GJ288" s="141"/>
      <c r="GK288" s="141"/>
      <c r="GL288" s="141"/>
      <c r="GM288" s="141"/>
      <c r="GN288" s="141"/>
      <c r="GO288" s="141"/>
      <c r="GP288" s="141"/>
      <c r="GQ288" s="141"/>
      <c r="GR288" s="141"/>
      <c r="GS288" s="141"/>
      <c r="GT288" s="141"/>
      <c r="GU288" s="141"/>
      <c r="GV288" s="141"/>
      <c r="GW288" s="141"/>
      <c r="GX288" s="141"/>
      <c r="GY288" s="141"/>
      <c r="GZ288" s="141"/>
      <c r="HA288" s="141"/>
      <c r="HB288" s="141"/>
      <c r="HC288" s="141"/>
      <c r="HD288" s="141"/>
      <c r="HE288" s="141"/>
      <c r="HF288" s="141"/>
      <c r="HG288" s="141"/>
      <c r="HH288" s="141"/>
      <c r="HI288" s="141"/>
      <c r="HJ288" s="141"/>
      <c r="HK288" s="141"/>
      <c r="HL288" s="141"/>
      <c r="HM288" s="141"/>
      <c r="HN288" s="141"/>
      <c r="HO288" s="141"/>
      <c r="HP288" s="141"/>
      <c r="HQ288" s="141"/>
      <c r="HR288" s="141"/>
      <c r="HS288" s="141"/>
      <c r="HT288" s="141"/>
      <c r="HU288" s="141"/>
      <c r="HV288" s="141"/>
      <c r="HW288" s="141"/>
      <c r="HX288" s="141"/>
      <c r="HY288" s="141"/>
      <c r="HZ288" s="141"/>
      <c r="IA288" s="141"/>
      <c r="IB288" s="141"/>
      <c r="IC288" s="141"/>
      <c r="ID288" s="141"/>
      <c r="IE288" s="141"/>
      <c r="IF288" s="141"/>
      <c r="IG288" s="141"/>
      <c r="IH288" s="141"/>
      <c r="II288" s="141"/>
      <c r="IJ288" s="141"/>
      <c r="IK288" s="141"/>
      <c r="IL288" s="141"/>
      <c r="IM288" s="141"/>
      <c r="IN288" s="141"/>
      <c r="IO288" s="141"/>
      <c r="IP288" s="141"/>
      <c r="IQ288" s="141"/>
      <c r="IR288" s="141"/>
      <c r="IS288" s="141"/>
      <c r="IT288" s="141"/>
      <c r="IU288" s="141"/>
      <c r="IV288" s="141"/>
      <c r="IW288" s="141"/>
      <c r="IX288" s="141"/>
      <c r="IY288" s="141"/>
      <c r="IZ288" s="141"/>
      <c r="JA288" s="141"/>
      <c r="JB288" s="141"/>
      <c r="JC288" s="141"/>
      <c r="JD288" s="141"/>
      <c r="JE288" s="141"/>
      <c r="JF288" s="141"/>
      <c r="JG288" s="141"/>
      <c r="JH288" s="141"/>
      <c r="JI288" s="141"/>
      <c r="JJ288" s="141"/>
      <c r="JK288" s="141"/>
      <c r="JL288" s="141"/>
      <c r="JM288" s="141"/>
      <c r="JN288" s="141"/>
      <c r="JO288" s="141"/>
      <c r="JP288" s="141"/>
      <c r="JQ288" s="141"/>
      <c r="JR288" s="141"/>
      <c r="JS288" s="141"/>
      <c r="JT288" s="141"/>
      <c r="JU288" s="141"/>
      <c r="JV288" s="141"/>
      <c r="JW288" s="141"/>
      <c r="JX288" s="141"/>
      <c r="JY288" s="141"/>
      <c r="JZ288" s="141"/>
      <c r="KA288" s="141"/>
      <c r="KB288" s="141"/>
      <c r="KC288" s="141"/>
      <c r="KD288" s="141"/>
      <c r="KE288" s="141"/>
      <c r="KF288" s="141"/>
      <c r="KG288" s="141"/>
      <c r="KH288" s="141"/>
      <c r="KI288" s="141"/>
      <c r="KJ288" s="141"/>
      <c r="KK288" s="141"/>
      <c r="KL288" s="141"/>
      <c r="KM288" s="141"/>
      <c r="KN288" s="141"/>
      <c r="KO288" s="141"/>
      <c r="KP288" s="141"/>
      <c r="KQ288" s="141"/>
      <c r="KR288" s="141"/>
      <c r="KS288" s="141"/>
      <c r="KT288" s="141"/>
      <c r="KU288" s="141"/>
      <c r="KV288" s="141"/>
      <c r="KW288" s="141"/>
      <c r="KX288" s="141"/>
      <c r="KY288" s="141"/>
      <c r="KZ288" s="141"/>
      <c r="LA288" s="141"/>
      <c r="LB288" s="141"/>
      <c r="LC288" s="141"/>
      <c r="LD288" s="141"/>
      <c r="LE288" s="141"/>
      <c r="LF288" s="141"/>
      <c r="LG288" s="141"/>
      <c r="LH288" s="141"/>
      <c r="LI288" s="141"/>
      <c r="LJ288" s="141"/>
      <c r="LK288" s="141"/>
      <c r="LL288" s="141"/>
      <c r="LM288" s="141"/>
      <c r="LN288" s="141"/>
      <c r="LO288" s="141"/>
      <c r="LP288" s="141"/>
      <c r="LQ288" s="141"/>
      <c r="LR288" s="141"/>
      <c r="LS288" s="141"/>
      <c r="LT288" s="141"/>
      <c r="LU288" s="141"/>
      <c r="LV288" s="141"/>
      <c r="LW288" s="141"/>
      <c r="LX288" s="141"/>
      <c r="LY288" s="141"/>
      <c r="LZ288" s="141"/>
      <c r="MA288" s="141"/>
      <c r="MB288" s="141"/>
      <c r="MC288" s="141"/>
      <c r="MD288" s="141"/>
      <c r="ME288" s="141"/>
      <c r="MF288" s="141"/>
      <c r="MG288" s="141"/>
      <c r="MH288" s="141"/>
      <c r="MI288" s="141"/>
      <c r="MJ288" s="141"/>
      <c r="MK288" s="141"/>
      <c r="ML288" s="141"/>
      <c r="MM288" s="141"/>
      <c r="MN288" s="141"/>
      <c r="MO288" s="141"/>
      <c r="MP288" s="141"/>
      <c r="MQ288" s="141"/>
      <c r="MR288" s="141"/>
      <c r="MS288" s="141"/>
      <c r="MT288" s="141"/>
      <c r="MU288" s="141"/>
      <c r="MV288" s="141"/>
      <c r="MW288" s="141"/>
      <c r="MX288" s="141"/>
      <c r="MY288" s="141"/>
      <c r="MZ288" s="141"/>
      <c r="NA288" s="141"/>
      <c r="NB288" s="141"/>
      <c r="NC288" s="141"/>
      <c r="ND288" s="141"/>
      <c r="NE288" s="141"/>
      <c r="NF288" s="141"/>
      <c r="NG288" s="141"/>
      <c r="NH288" s="141"/>
      <c r="NI288" s="141"/>
      <c r="NJ288" s="141"/>
      <c r="NK288" s="141"/>
      <c r="NL288" s="141"/>
      <c r="NM288" s="141"/>
      <c r="NN288" s="141"/>
      <c r="NO288" s="141"/>
      <c r="NP288" s="141"/>
      <c r="NQ288" s="141"/>
      <c r="NR288" s="141"/>
      <c r="NS288" s="141"/>
      <c r="NT288" s="141"/>
      <c r="NU288" s="141"/>
      <c r="NV288" s="141"/>
      <c r="NW288" s="141"/>
      <c r="NX288" s="141"/>
      <c r="NY288" s="141"/>
      <c r="NZ288" s="141"/>
      <c r="OA288" s="141"/>
      <c r="OB288" s="141"/>
      <c r="OC288" s="141"/>
      <c r="OD288" s="141"/>
      <c r="OE288" s="141"/>
      <c r="OF288" s="141"/>
      <c r="OG288" s="141"/>
      <c r="OH288" s="141"/>
      <c r="OI288" s="141"/>
      <c r="OJ288" s="141"/>
      <c r="OK288" s="141"/>
      <c r="OL288" s="141"/>
      <c r="OM288" s="141"/>
      <c r="ON288" s="141"/>
      <c r="OO288" s="141"/>
      <c r="OP288" s="141"/>
      <c r="OQ288" s="141"/>
      <c r="OR288" s="141"/>
      <c r="OS288" s="141"/>
      <c r="OT288" s="141"/>
      <c r="OU288" s="141"/>
      <c r="OV288" s="141"/>
      <c r="OW288" s="141"/>
      <c r="OX288" s="141"/>
      <c r="OY288" s="141"/>
      <c r="OZ288" s="141"/>
      <c r="PA288" s="141"/>
      <c r="PB288" s="141"/>
      <c r="PC288" s="141"/>
      <c r="PD288" s="141"/>
      <c r="PE288" s="141"/>
      <c r="PF288" s="141"/>
      <c r="PG288" s="141"/>
      <c r="PH288" s="141"/>
      <c r="PI288" s="141"/>
      <c r="PJ288" s="141"/>
      <c r="PK288" s="141"/>
      <c r="PL288" s="141"/>
      <c r="PM288" s="141"/>
      <c r="PN288" s="141"/>
      <c r="PO288" s="141"/>
      <c r="PP288" s="141"/>
      <c r="PQ288" s="141"/>
      <c r="PR288" s="141"/>
      <c r="PS288" s="141"/>
      <c r="PT288" s="141"/>
      <c r="PU288" s="141"/>
      <c r="PV288" s="141"/>
      <c r="PW288" s="141"/>
      <c r="PX288" s="141"/>
      <c r="PY288" s="141"/>
      <c r="PZ288" s="141"/>
      <c r="QA288" s="141"/>
      <c r="QB288" s="141"/>
      <c r="QC288" s="141"/>
      <c r="QD288" s="141"/>
      <c r="QE288" s="141"/>
      <c r="QF288" s="141"/>
      <c r="QG288" s="141"/>
      <c r="QH288" s="141"/>
      <c r="QI288" s="141"/>
      <c r="QJ288" s="141"/>
      <c r="QK288" s="141"/>
      <c r="QL288" s="141"/>
      <c r="QM288" s="141"/>
      <c r="QN288" s="141"/>
      <c r="QO288" s="141"/>
      <c r="QP288" s="141"/>
      <c r="QQ288" s="141"/>
      <c r="QR288" s="141"/>
      <c r="QS288" s="141"/>
      <c r="QT288" s="141"/>
      <c r="QU288" s="141"/>
      <c r="QV288" s="141"/>
      <c r="QW288" s="141"/>
      <c r="QX288" s="141"/>
      <c r="QY288" s="141"/>
      <c r="QZ288" s="141"/>
      <c r="RA288" s="141"/>
      <c r="RB288" s="141"/>
      <c r="RC288" s="141"/>
      <c r="RD288" s="141"/>
      <c r="RE288" s="141"/>
      <c r="RF288" s="141"/>
      <c r="RG288" s="141"/>
      <c r="RH288" s="141"/>
      <c r="RI288" s="141"/>
      <c r="RJ288" s="141"/>
      <c r="RK288" s="141"/>
      <c r="RL288" s="141"/>
      <c r="RM288" s="141"/>
      <c r="RN288" s="141"/>
      <c r="RO288" s="141"/>
      <c r="RP288" s="141"/>
      <c r="RQ288" s="141"/>
      <c r="RR288" s="141"/>
      <c r="RS288" s="141"/>
      <c r="RT288" s="141"/>
      <c r="RU288" s="141"/>
      <c r="RV288" s="141"/>
      <c r="RW288" s="141"/>
      <c r="RX288" s="141"/>
      <c r="RY288" s="141"/>
      <c r="RZ288" s="141"/>
      <c r="SA288" s="141"/>
      <c r="SB288" s="141"/>
      <c r="SC288" s="141"/>
      <c r="SD288" s="141"/>
      <c r="SE288" s="141"/>
      <c r="SF288" s="141"/>
      <c r="SG288" s="141"/>
      <c r="SH288" s="141"/>
      <c r="SI288" s="141"/>
      <c r="SJ288" s="141"/>
      <c r="SK288" s="141"/>
      <c r="SL288" s="141"/>
      <c r="SM288" s="141"/>
      <c r="SN288" s="141"/>
      <c r="SO288" s="141"/>
      <c r="SP288" s="141"/>
      <c r="SQ288" s="141"/>
      <c r="SR288" s="141"/>
      <c r="SS288" s="141"/>
      <c r="ST288" s="141"/>
      <c r="SU288" s="141"/>
      <c r="SV288" s="141"/>
      <c r="SW288" s="141"/>
      <c r="SX288" s="141"/>
      <c r="SY288" s="141"/>
      <c r="SZ288" s="141"/>
      <c r="TA288" s="141"/>
      <c r="TB288" s="141"/>
      <c r="TC288" s="141"/>
      <c r="TD288" s="141"/>
      <c r="TE288" s="141"/>
      <c r="TF288" s="141"/>
      <c r="TG288" s="141"/>
      <c r="TH288" s="141"/>
      <c r="TI288" s="141"/>
      <c r="TJ288" s="141"/>
      <c r="TK288" s="141"/>
      <c r="TL288" s="141"/>
      <c r="TM288" s="141"/>
      <c r="TN288" s="141"/>
      <c r="TO288" s="141"/>
      <c r="TP288" s="141"/>
      <c r="TQ288" s="141"/>
      <c r="TR288" s="141"/>
      <c r="TS288" s="141"/>
      <c r="TT288" s="141"/>
      <c r="TU288" s="141"/>
      <c r="TV288" s="141"/>
      <c r="TW288" s="141"/>
      <c r="TX288" s="141"/>
      <c r="TY288" s="141"/>
      <c r="TZ288" s="141"/>
      <c r="UA288" s="141"/>
      <c r="UB288" s="141"/>
      <c r="UC288" s="141"/>
      <c r="UD288" s="141"/>
      <c r="UE288" s="141"/>
      <c r="UF288" s="141"/>
      <c r="UG288" s="141"/>
      <c r="UH288" s="141"/>
      <c r="UI288" s="141"/>
      <c r="UJ288" s="141"/>
      <c r="UK288" s="141"/>
      <c r="UL288" s="141"/>
      <c r="UM288" s="141"/>
      <c r="UN288" s="141"/>
      <c r="UO288" s="141"/>
      <c r="UP288" s="141"/>
      <c r="UQ288" s="141"/>
      <c r="UR288" s="141"/>
      <c r="US288" s="141"/>
      <c r="UT288" s="141"/>
      <c r="UU288" s="141"/>
      <c r="UV288" s="141"/>
      <c r="UW288" s="141"/>
      <c r="UX288" s="141"/>
      <c r="UY288" s="141"/>
      <c r="UZ288" s="141"/>
      <c r="VA288" s="141"/>
      <c r="VB288" s="141"/>
      <c r="VC288" s="141"/>
      <c r="VD288" s="141"/>
      <c r="VE288" s="141"/>
      <c r="VF288" s="141"/>
      <c r="VG288" s="141"/>
      <c r="VH288" s="141"/>
      <c r="VI288" s="141"/>
      <c r="VJ288" s="141"/>
      <c r="VK288" s="141"/>
      <c r="VL288" s="141"/>
      <c r="VM288" s="141"/>
      <c r="VN288" s="141"/>
      <c r="VO288" s="141"/>
      <c r="VP288" s="141"/>
      <c r="VQ288" s="141"/>
      <c r="VR288" s="141"/>
      <c r="VS288" s="141"/>
      <c r="VT288" s="141"/>
      <c r="VU288" s="141"/>
      <c r="VV288" s="141"/>
      <c r="VW288" s="141"/>
      <c r="VX288" s="141"/>
      <c r="VY288" s="141"/>
      <c r="VZ288" s="141"/>
      <c r="WA288" s="141"/>
      <c r="WB288" s="141"/>
      <c r="WC288" s="141"/>
      <c r="WD288" s="141"/>
      <c r="WE288" s="141"/>
      <c r="WF288" s="141"/>
      <c r="WG288" s="141"/>
      <c r="WH288" s="141"/>
      <c r="WI288" s="141"/>
      <c r="WJ288" s="141"/>
      <c r="WK288" s="141"/>
      <c r="WL288" s="141"/>
      <c r="WM288" s="141"/>
      <c r="WN288" s="141"/>
      <c r="WO288" s="141"/>
      <c r="WP288" s="141"/>
      <c r="WQ288" s="141"/>
      <c r="WR288" s="141"/>
      <c r="WS288" s="141"/>
      <c r="WT288" s="141"/>
      <c r="WU288" s="141"/>
      <c r="WV288" s="141"/>
      <c r="WW288" s="141"/>
      <c r="WX288" s="141"/>
      <c r="WY288" s="141"/>
      <c r="WZ288" s="141"/>
      <c r="XA288" s="141"/>
      <c r="XB288" s="141"/>
      <c r="XC288" s="141"/>
      <c r="XD288" s="141"/>
      <c r="XE288" s="141"/>
      <c r="XF288" s="141"/>
      <c r="XG288" s="141"/>
      <c r="XH288" s="141"/>
      <c r="XI288" s="141"/>
      <c r="XJ288" s="141"/>
      <c r="XK288" s="141"/>
      <c r="XL288" s="141"/>
      <c r="XM288" s="141"/>
      <c r="XN288" s="141"/>
      <c r="XO288" s="141"/>
      <c r="XP288" s="141"/>
      <c r="XQ288" s="141"/>
      <c r="XR288" s="141"/>
      <c r="XS288" s="141"/>
      <c r="XT288" s="141"/>
      <c r="XU288" s="141"/>
      <c r="XV288" s="141"/>
      <c r="XW288" s="141"/>
      <c r="XX288" s="141"/>
      <c r="XY288" s="141"/>
      <c r="XZ288" s="141"/>
      <c r="YA288" s="141"/>
      <c r="YB288" s="141"/>
      <c r="YC288" s="141"/>
      <c r="YD288" s="141"/>
      <c r="YE288" s="141"/>
      <c r="YF288" s="141"/>
      <c r="YG288" s="141"/>
      <c r="YH288" s="141"/>
      <c r="YI288" s="141"/>
      <c r="YJ288" s="141"/>
      <c r="YK288" s="141"/>
      <c r="YL288" s="141"/>
      <c r="YM288" s="141"/>
      <c r="YN288" s="141"/>
      <c r="YO288" s="141"/>
      <c r="YP288" s="141"/>
      <c r="YQ288" s="141"/>
      <c r="YR288" s="141"/>
      <c r="YS288" s="141"/>
      <c r="YT288" s="141"/>
      <c r="YU288" s="141"/>
      <c r="YV288" s="141"/>
      <c r="YW288" s="141"/>
      <c r="YX288" s="141"/>
      <c r="YY288" s="141"/>
      <c r="YZ288" s="141"/>
      <c r="ZA288" s="141"/>
      <c r="ZB288" s="141"/>
      <c r="ZC288" s="141"/>
      <c r="ZD288" s="141"/>
      <c r="ZE288" s="141"/>
      <c r="ZF288" s="141"/>
      <c r="ZG288" s="141"/>
      <c r="ZH288" s="141"/>
      <c r="ZI288" s="141"/>
      <c r="ZJ288" s="141"/>
      <c r="ZK288" s="141"/>
      <c r="ZL288" s="141"/>
      <c r="ZM288" s="141"/>
      <c r="ZN288" s="141"/>
      <c r="ZO288" s="141"/>
      <c r="ZP288" s="141"/>
      <c r="ZQ288" s="141"/>
      <c r="ZR288" s="141"/>
      <c r="ZS288" s="141"/>
      <c r="ZT288" s="141"/>
      <c r="ZU288" s="141"/>
      <c r="ZV288" s="141"/>
      <c r="ZW288" s="141"/>
      <c r="ZX288" s="141"/>
      <c r="ZY288" s="141"/>
      <c r="ZZ288" s="141"/>
      <c r="AAA288" s="141"/>
      <c r="AAB288" s="141"/>
      <c r="AAC288" s="141"/>
      <c r="AAD288" s="141"/>
      <c r="AAE288" s="141"/>
      <c r="AAF288" s="141"/>
      <c r="AAG288" s="141"/>
      <c r="AAH288" s="141"/>
      <c r="AAI288" s="141"/>
      <c r="AAJ288" s="141"/>
      <c r="AAK288" s="141"/>
      <c r="AAL288" s="141"/>
      <c r="AAM288" s="141"/>
      <c r="AAN288" s="141"/>
      <c r="AAO288" s="141"/>
      <c r="AAP288" s="141"/>
      <c r="AAQ288" s="141"/>
      <c r="AAR288" s="141"/>
      <c r="AAS288" s="141"/>
      <c r="AAT288" s="141"/>
      <c r="AAU288" s="141"/>
      <c r="AAV288" s="141"/>
      <c r="AAW288" s="141"/>
      <c r="AAX288" s="141"/>
      <c r="AAY288" s="141"/>
      <c r="AAZ288" s="141"/>
      <c r="ABA288" s="141"/>
      <c r="ABB288" s="141"/>
      <c r="ABC288" s="141"/>
      <c r="ABD288" s="141"/>
      <c r="ABE288" s="141"/>
      <c r="ABF288" s="141"/>
      <c r="ABG288" s="141"/>
      <c r="ABH288" s="141"/>
      <c r="ABI288" s="141"/>
      <c r="ABJ288" s="141"/>
      <c r="ABK288" s="141"/>
      <c r="ABL288" s="141"/>
      <c r="ABM288" s="141"/>
      <c r="ABN288" s="141"/>
      <c r="ABO288" s="141"/>
      <c r="ABP288" s="141"/>
      <c r="ABQ288" s="141"/>
      <c r="ABR288" s="141"/>
      <c r="ABS288" s="141"/>
      <c r="ABT288" s="141"/>
      <c r="ABU288" s="141"/>
      <c r="ABV288" s="141"/>
      <c r="ABW288" s="141"/>
      <c r="ABX288" s="141"/>
      <c r="ABY288" s="141"/>
      <c r="ABZ288" s="141"/>
      <c r="ACA288" s="141"/>
      <c r="ACB288" s="141"/>
      <c r="ACC288" s="141"/>
      <c r="ACD288" s="141"/>
      <c r="ACE288" s="141"/>
      <c r="ACF288" s="141"/>
      <c r="ACG288" s="141"/>
      <c r="ACH288" s="141"/>
      <c r="ACI288" s="141"/>
      <c r="ACJ288" s="141"/>
      <c r="ACK288" s="141"/>
      <c r="ACL288" s="141"/>
      <c r="ACM288" s="141"/>
      <c r="ACN288" s="141"/>
      <c r="ACO288" s="141"/>
      <c r="ACP288" s="141"/>
      <c r="ACQ288" s="141"/>
      <c r="ACR288" s="141"/>
      <c r="ACS288" s="141"/>
      <c r="ACT288" s="141"/>
      <c r="ACU288" s="141"/>
      <c r="ACV288" s="141"/>
      <c r="ACW288" s="141"/>
      <c r="ACX288" s="141"/>
      <c r="ACY288" s="141"/>
      <c r="ACZ288" s="141"/>
      <c r="ADA288" s="141"/>
      <c r="ADB288" s="141"/>
      <c r="ADC288" s="141"/>
      <c r="ADD288" s="141"/>
      <c r="ADE288" s="141"/>
      <c r="ADF288" s="141"/>
      <c r="ADG288" s="141"/>
      <c r="ADH288" s="141"/>
      <c r="ADI288" s="141"/>
      <c r="ADJ288" s="141"/>
      <c r="ADK288" s="141"/>
      <c r="ADL288" s="141"/>
      <c r="ADM288" s="141"/>
      <c r="ADN288" s="141"/>
      <c r="ADO288" s="141"/>
      <c r="ADP288" s="141"/>
      <c r="ADQ288" s="141"/>
      <c r="ADR288" s="141"/>
      <c r="ADS288" s="141"/>
      <c r="ADT288" s="141"/>
      <c r="ADU288" s="141"/>
      <c r="ADV288" s="141"/>
      <c r="ADW288" s="141"/>
      <c r="ADX288" s="141"/>
      <c r="ADY288" s="141"/>
      <c r="ADZ288" s="141"/>
      <c r="AEA288" s="141"/>
      <c r="AEB288" s="141"/>
      <c r="AEC288" s="141"/>
      <c r="AED288" s="141"/>
    </row>
    <row r="289" spans="1:810" s="10" customFormat="1" ht="15" customHeight="1" x14ac:dyDescent="0.3">
      <c r="A289" s="49"/>
      <c r="B289" s="51">
        <v>3</v>
      </c>
      <c r="C289" s="78" t="s">
        <v>638</v>
      </c>
      <c r="D289" s="87" t="s">
        <v>73</v>
      </c>
      <c r="E289" s="79"/>
      <c r="F289" s="79" t="s">
        <v>204</v>
      </c>
      <c r="G289" s="79"/>
      <c r="H289" s="80"/>
      <c r="I289" s="79">
        <v>1</v>
      </c>
      <c r="J289" s="79" t="s">
        <v>32</v>
      </c>
      <c r="K289" s="79" t="s">
        <v>49</v>
      </c>
      <c r="L289" s="105">
        <v>20</v>
      </c>
      <c r="M289" s="82">
        <v>1942</v>
      </c>
      <c r="N289" s="104">
        <v>1942</v>
      </c>
      <c r="O289" s="80">
        <v>40000</v>
      </c>
      <c r="P289" s="84"/>
      <c r="Q289" s="84"/>
      <c r="R289" s="85" t="s">
        <v>302</v>
      </c>
      <c r="S289" s="86"/>
      <c r="T289" s="45"/>
      <c r="U289" s="46" t="str">
        <f t="shared" si="4"/>
        <v>Cu</v>
      </c>
      <c r="V289" s="45">
        <v>4</v>
      </c>
      <c r="W289" s="45"/>
      <c r="X289" s="45"/>
      <c r="Y289" s="45"/>
      <c r="Z289" s="45">
        <v>1882</v>
      </c>
      <c r="AA289" s="45"/>
      <c r="AB289" s="45" t="s">
        <v>271</v>
      </c>
      <c r="AD289" s="139"/>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c r="BO289" s="139"/>
      <c r="BP289" s="139"/>
      <c r="BQ289" s="139"/>
      <c r="BR289" s="139"/>
      <c r="BS289" s="139"/>
      <c r="BT289" s="139"/>
      <c r="BU289" s="139"/>
      <c r="BV289" s="139"/>
      <c r="BW289" s="139"/>
      <c r="BX289" s="139"/>
      <c r="BY289" s="139"/>
      <c r="BZ289" s="139"/>
      <c r="CA289" s="139"/>
      <c r="CB289" s="139"/>
      <c r="CC289" s="139"/>
      <c r="CD289" s="139"/>
      <c r="CE289" s="139"/>
      <c r="CF289" s="139"/>
      <c r="CG289" s="139"/>
      <c r="CH289" s="139"/>
      <c r="CI289" s="139"/>
      <c r="CJ289" s="139"/>
      <c r="CK289" s="139"/>
      <c r="CL289" s="139"/>
      <c r="CM289" s="139"/>
      <c r="CN289" s="139"/>
      <c r="CO289" s="139"/>
      <c r="CP289" s="139"/>
      <c r="CQ289" s="139"/>
      <c r="CR289" s="139"/>
      <c r="CS289" s="139"/>
      <c r="CT289" s="139"/>
      <c r="CU289" s="139"/>
      <c r="CV289" s="139"/>
      <c r="CW289" s="139"/>
      <c r="CX289" s="139"/>
      <c r="CY289" s="139"/>
      <c r="CZ289" s="139"/>
      <c r="DA289" s="139"/>
      <c r="DB289" s="139"/>
      <c r="DC289" s="139"/>
      <c r="DD289" s="139"/>
      <c r="DE289" s="139"/>
      <c r="DF289" s="139"/>
      <c r="DG289" s="139"/>
      <c r="DH289" s="139"/>
      <c r="DI289" s="139"/>
      <c r="DJ289" s="139"/>
      <c r="DK289" s="139"/>
      <c r="DL289" s="139"/>
      <c r="DM289" s="139"/>
      <c r="DN289" s="139"/>
      <c r="DO289" s="139"/>
      <c r="DP289" s="139"/>
      <c r="DQ289" s="139"/>
      <c r="DR289" s="139"/>
      <c r="DS289" s="139"/>
      <c r="DT289" s="139"/>
      <c r="DU289" s="139"/>
      <c r="DV289" s="139"/>
      <c r="DW289" s="139"/>
      <c r="DX289" s="139"/>
      <c r="DY289" s="139"/>
      <c r="DZ289" s="139"/>
      <c r="EA289" s="139"/>
      <c r="EB289" s="139"/>
      <c r="EC289" s="139"/>
      <c r="ED289" s="139"/>
      <c r="EE289" s="139"/>
      <c r="EF289" s="139"/>
      <c r="EG289" s="139"/>
      <c r="EH289" s="139"/>
      <c r="EI289" s="139"/>
      <c r="EJ289" s="139"/>
      <c r="EK289" s="139"/>
      <c r="EL289" s="139"/>
      <c r="EM289" s="139"/>
      <c r="EN289" s="139"/>
      <c r="EO289" s="139"/>
      <c r="EP289" s="139"/>
      <c r="EQ289" s="139"/>
      <c r="ER289" s="139"/>
      <c r="ES289" s="139"/>
      <c r="ET289" s="139"/>
      <c r="EU289" s="139"/>
      <c r="EV289" s="139"/>
      <c r="EW289" s="139"/>
      <c r="EX289" s="139"/>
      <c r="EY289" s="139"/>
      <c r="EZ289" s="139"/>
      <c r="FA289" s="139"/>
      <c r="FB289" s="139"/>
      <c r="FC289" s="139"/>
      <c r="FD289" s="139"/>
      <c r="FE289" s="139"/>
      <c r="FF289" s="139"/>
      <c r="FG289" s="142"/>
      <c r="FH289" s="142"/>
      <c r="FI289" s="142"/>
      <c r="FJ289" s="142"/>
      <c r="FK289" s="142"/>
      <c r="FL289" s="142"/>
      <c r="FM289" s="142"/>
      <c r="FN289" s="142"/>
      <c r="FO289" s="142"/>
      <c r="FP289" s="142"/>
      <c r="FQ289" s="142"/>
      <c r="FR289" s="142"/>
      <c r="FS289" s="142"/>
      <c r="FT289" s="142"/>
      <c r="FU289" s="142"/>
      <c r="FV289" s="142"/>
      <c r="FW289" s="142"/>
      <c r="FX289" s="142"/>
      <c r="FY289" s="142"/>
      <c r="FZ289" s="142"/>
      <c r="GA289" s="142"/>
      <c r="GB289" s="142"/>
      <c r="GC289" s="142"/>
      <c r="GD289" s="142"/>
      <c r="GE289" s="142"/>
      <c r="GF289" s="142"/>
      <c r="GG289" s="142"/>
      <c r="GH289" s="142"/>
      <c r="GI289" s="142"/>
      <c r="GJ289" s="142"/>
      <c r="GK289" s="142"/>
      <c r="GL289" s="142"/>
      <c r="GM289" s="142"/>
      <c r="GN289" s="142"/>
      <c r="GO289" s="142"/>
      <c r="GP289" s="142"/>
      <c r="GQ289" s="142"/>
      <c r="GR289" s="142"/>
      <c r="GS289" s="142"/>
      <c r="GT289" s="142"/>
      <c r="GU289" s="142"/>
      <c r="GV289" s="142"/>
      <c r="GW289" s="142"/>
      <c r="GX289" s="142"/>
      <c r="GY289" s="142"/>
      <c r="GZ289" s="142"/>
      <c r="HA289" s="142"/>
      <c r="HB289" s="142"/>
      <c r="HC289" s="142"/>
      <c r="HD289" s="142"/>
      <c r="HE289" s="142"/>
      <c r="HF289" s="142"/>
      <c r="HG289" s="142"/>
      <c r="HH289" s="142"/>
      <c r="HI289" s="142"/>
      <c r="HJ289" s="142"/>
      <c r="HK289" s="142"/>
      <c r="HL289" s="142"/>
      <c r="HM289" s="142"/>
      <c r="HN289" s="142"/>
      <c r="HO289" s="142"/>
      <c r="HP289" s="142"/>
      <c r="HQ289" s="142"/>
      <c r="HR289" s="142"/>
      <c r="HS289" s="142"/>
      <c r="HT289" s="142"/>
      <c r="HU289" s="142"/>
      <c r="HV289" s="142"/>
      <c r="HW289" s="142"/>
      <c r="HX289" s="142"/>
      <c r="HY289" s="142"/>
      <c r="HZ289" s="142"/>
      <c r="IA289" s="142"/>
      <c r="IB289" s="142"/>
      <c r="IC289" s="142"/>
      <c r="ID289" s="142"/>
      <c r="IE289" s="142"/>
      <c r="IF289" s="142"/>
      <c r="IG289" s="142"/>
      <c r="IH289" s="142"/>
      <c r="II289" s="142"/>
      <c r="IJ289" s="142"/>
      <c r="IK289" s="142"/>
      <c r="IL289" s="142"/>
      <c r="IM289" s="142"/>
      <c r="IN289" s="142"/>
      <c r="IO289" s="142"/>
      <c r="IP289" s="142"/>
      <c r="IQ289" s="142"/>
      <c r="IR289" s="142"/>
      <c r="IS289" s="142"/>
      <c r="IT289" s="142"/>
      <c r="IU289" s="142"/>
      <c r="IV289" s="142"/>
      <c r="IW289" s="142"/>
      <c r="IX289" s="142"/>
      <c r="IY289" s="142"/>
      <c r="IZ289" s="142"/>
      <c r="JA289" s="142"/>
      <c r="JB289" s="142"/>
      <c r="JC289" s="142"/>
      <c r="JD289" s="142"/>
      <c r="JE289" s="142"/>
      <c r="JF289" s="142"/>
      <c r="JG289" s="142"/>
      <c r="JH289" s="142"/>
      <c r="JI289" s="142"/>
      <c r="JJ289" s="142"/>
      <c r="JK289" s="142"/>
      <c r="JL289" s="142"/>
      <c r="JM289" s="142"/>
      <c r="JN289" s="142"/>
      <c r="JO289" s="142"/>
      <c r="JP289" s="142"/>
      <c r="JQ289" s="142"/>
      <c r="JR289" s="142"/>
      <c r="JS289" s="142"/>
      <c r="JT289" s="142"/>
      <c r="JU289" s="142"/>
      <c r="JV289" s="142"/>
      <c r="JW289" s="142"/>
      <c r="JX289" s="142"/>
      <c r="JY289" s="142"/>
      <c r="JZ289" s="142"/>
      <c r="KA289" s="142"/>
      <c r="KB289" s="142"/>
      <c r="KC289" s="142"/>
      <c r="KD289" s="142"/>
      <c r="KE289" s="142"/>
      <c r="KF289" s="142"/>
      <c r="KG289" s="142"/>
      <c r="KH289" s="142"/>
      <c r="KI289" s="142"/>
      <c r="KJ289" s="142"/>
      <c r="KK289" s="142"/>
      <c r="KL289" s="142"/>
      <c r="KM289" s="142"/>
      <c r="KN289" s="142"/>
      <c r="KO289" s="142"/>
      <c r="KP289" s="142"/>
      <c r="KQ289" s="142"/>
      <c r="KR289" s="142"/>
      <c r="KS289" s="142"/>
      <c r="KT289" s="142"/>
      <c r="KU289" s="142"/>
      <c r="KV289" s="142"/>
      <c r="KW289" s="142"/>
      <c r="KX289" s="142"/>
      <c r="KY289" s="142"/>
      <c r="KZ289" s="142"/>
      <c r="LA289" s="142"/>
      <c r="LB289" s="142"/>
      <c r="LC289" s="142"/>
      <c r="LD289" s="142"/>
      <c r="LE289" s="142"/>
      <c r="LF289" s="142"/>
      <c r="LG289" s="142"/>
      <c r="LH289" s="142"/>
      <c r="LI289" s="142"/>
      <c r="LJ289" s="142"/>
      <c r="LK289" s="142"/>
      <c r="LL289" s="142"/>
      <c r="LM289" s="142"/>
      <c r="LN289" s="142"/>
      <c r="LO289" s="142"/>
      <c r="LP289" s="142"/>
      <c r="LQ289" s="142"/>
      <c r="LR289" s="142"/>
      <c r="LS289" s="142"/>
      <c r="LT289" s="142"/>
      <c r="LU289" s="142"/>
      <c r="LV289" s="142"/>
      <c r="LW289" s="142"/>
      <c r="LX289" s="142"/>
      <c r="LY289" s="142"/>
      <c r="LZ289" s="142"/>
      <c r="MA289" s="142"/>
      <c r="MB289" s="142"/>
      <c r="MC289" s="142"/>
      <c r="MD289" s="142"/>
      <c r="ME289" s="142"/>
      <c r="MF289" s="142"/>
      <c r="MG289" s="142"/>
      <c r="MH289" s="142"/>
      <c r="MI289" s="142"/>
      <c r="MJ289" s="142"/>
      <c r="MK289" s="142"/>
      <c r="ML289" s="142"/>
      <c r="MM289" s="142"/>
      <c r="MN289" s="142"/>
      <c r="MO289" s="142"/>
      <c r="MP289" s="142"/>
      <c r="MQ289" s="142"/>
      <c r="MR289" s="142"/>
      <c r="MS289" s="142"/>
      <c r="MT289" s="142"/>
      <c r="MU289" s="142"/>
      <c r="MV289" s="142"/>
      <c r="MW289" s="142"/>
      <c r="MX289" s="142"/>
      <c r="MY289" s="142"/>
      <c r="MZ289" s="142"/>
      <c r="NA289" s="142"/>
      <c r="NB289" s="142"/>
      <c r="NC289" s="142"/>
      <c r="ND289" s="142"/>
      <c r="NE289" s="142"/>
      <c r="NF289" s="142"/>
      <c r="NG289" s="142"/>
      <c r="NH289" s="142"/>
      <c r="NI289" s="142"/>
      <c r="NJ289" s="142"/>
      <c r="NK289" s="142"/>
      <c r="NL289" s="142"/>
      <c r="NM289" s="142"/>
      <c r="NN289" s="142"/>
      <c r="NO289" s="142"/>
      <c r="NP289" s="142"/>
      <c r="NQ289" s="142"/>
      <c r="NR289" s="142"/>
      <c r="NS289" s="142"/>
      <c r="NT289" s="142"/>
      <c r="NU289" s="142"/>
      <c r="NV289" s="142"/>
      <c r="NW289" s="142"/>
      <c r="NX289" s="142"/>
      <c r="NY289" s="142"/>
      <c r="NZ289" s="142"/>
      <c r="OA289" s="142"/>
      <c r="OB289" s="142"/>
      <c r="OC289" s="142"/>
      <c r="OD289" s="142"/>
      <c r="OE289" s="142"/>
      <c r="OF289" s="142"/>
      <c r="OG289" s="142"/>
      <c r="OH289" s="142"/>
      <c r="OI289" s="142"/>
      <c r="OJ289" s="142"/>
      <c r="OK289" s="142"/>
      <c r="OL289" s="142"/>
      <c r="OM289" s="142"/>
      <c r="ON289" s="142"/>
      <c r="OO289" s="142"/>
      <c r="OP289" s="142"/>
      <c r="OQ289" s="142"/>
      <c r="OR289" s="142"/>
      <c r="OS289" s="142"/>
      <c r="OT289" s="142"/>
      <c r="OU289" s="142"/>
      <c r="OV289" s="142"/>
      <c r="OW289" s="142"/>
      <c r="OX289" s="142"/>
      <c r="OY289" s="142"/>
      <c r="OZ289" s="142"/>
      <c r="PA289" s="142"/>
      <c r="PB289" s="142"/>
      <c r="PC289" s="142"/>
      <c r="PD289" s="142"/>
      <c r="PE289" s="142"/>
      <c r="PF289" s="142"/>
      <c r="PG289" s="142"/>
      <c r="PH289" s="142"/>
      <c r="PI289" s="142"/>
      <c r="PJ289" s="142"/>
      <c r="PK289" s="142"/>
      <c r="PL289" s="142"/>
      <c r="PM289" s="142"/>
      <c r="PN289" s="142"/>
      <c r="PO289" s="142"/>
      <c r="PP289" s="142"/>
      <c r="PQ289" s="142"/>
      <c r="PR289" s="142"/>
      <c r="PS289" s="142"/>
      <c r="PT289" s="142"/>
      <c r="PU289" s="142"/>
      <c r="PV289" s="142"/>
      <c r="PW289" s="142"/>
      <c r="PX289" s="142"/>
      <c r="PY289" s="142"/>
      <c r="PZ289" s="142"/>
      <c r="QA289" s="142"/>
      <c r="QB289" s="142"/>
      <c r="QC289" s="142"/>
      <c r="QD289" s="142"/>
      <c r="QE289" s="142"/>
      <c r="QF289" s="142"/>
      <c r="QG289" s="142"/>
      <c r="QH289" s="142"/>
      <c r="QI289" s="142"/>
      <c r="QJ289" s="142"/>
      <c r="QK289" s="142"/>
      <c r="QL289" s="142"/>
      <c r="QM289" s="142"/>
      <c r="QN289" s="142"/>
      <c r="QO289" s="142"/>
      <c r="QP289" s="142"/>
      <c r="QQ289" s="142"/>
      <c r="QR289" s="142"/>
      <c r="QS289" s="142"/>
      <c r="QT289" s="142"/>
      <c r="QU289" s="142"/>
      <c r="QV289" s="142"/>
      <c r="QW289" s="142"/>
      <c r="QX289" s="142"/>
      <c r="QY289" s="142"/>
      <c r="QZ289" s="142"/>
      <c r="RA289" s="142"/>
      <c r="RB289" s="142"/>
      <c r="RC289" s="142"/>
      <c r="RD289" s="142"/>
      <c r="RE289" s="142"/>
      <c r="RF289" s="142"/>
      <c r="RG289" s="142"/>
      <c r="RH289" s="142"/>
      <c r="RI289" s="142"/>
      <c r="RJ289" s="142"/>
      <c r="RK289" s="142"/>
      <c r="RL289" s="142"/>
      <c r="RM289" s="142"/>
      <c r="RN289" s="142"/>
      <c r="RO289" s="142"/>
      <c r="RP289" s="142"/>
      <c r="RQ289" s="142"/>
      <c r="RR289" s="142"/>
      <c r="RS289" s="142"/>
      <c r="RT289" s="142"/>
      <c r="RU289" s="142"/>
      <c r="RV289" s="142"/>
      <c r="RW289" s="142"/>
      <c r="RX289" s="142"/>
      <c r="RY289" s="142"/>
      <c r="RZ289" s="142"/>
      <c r="SA289" s="142"/>
      <c r="SB289" s="142"/>
      <c r="SC289" s="142"/>
      <c r="SD289" s="142"/>
      <c r="SE289" s="142"/>
      <c r="SF289" s="142"/>
      <c r="SG289" s="142"/>
      <c r="SH289" s="142"/>
      <c r="SI289" s="142"/>
      <c r="SJ289" s="142"/>
      <c r="SK289" s="142"/>
      <c r="SL289" s="142"/>
      <c r="SM289" s="142"/>
      <c r="SN289" s="142"/>
      <c r="SO289" s="142"/>
      <c r="SP289" s="142"/>
      <c r="SQ289" s="142"/>
      <c r="SR289" s="142"/>
      <c r="SS289" s="142"/>
      <c r="ST289" s="142"/>
      <c r="SU289" s="142"/>
      <c r="SV289" s="142"/>
      <c r="SW289" s="142"/>
      <c r="SX289" s="142"/>
      <c r="SY289" s="142"/>
      <c r="SZ289" s="142"/>
      <c r="TA289" s="142"/>
      <c r="TB289" s="142"/>
      <c r="TC289" s="142"/>
      <c r="TD289" s="142"/>
      <c r="TE289" s="142"/>
      <c r="TF289" s="142"/>
      <c r="TG289" s="142"/>
      <c r="TH289" s="142"/>
      <c r="TI289" s="142"/>
      <c r="TJ289" s="142"/>
      <c r="TK289" s="142"/>
      <c r="TL289" s="142"/>
      <c r="TM289" s="142"/>
      <c r="TN289" s="142"/>
      <c r="TO289" s="142"/>
      <c r="TP289" s="142"/>
      <c r="TQ289" s="142"/>
      <c r="TR289" s="142"/>
      <c r="TS289" s="142"/>
      <c r="TT289" s="142"/>
      <c r="TU289" s="142"/>
      <c r="TV289" s="142"/>
      <c r="TW289" s="142"/>
      <c r="TX289" s="142"/>
      <c r="TY289" s="142"/>
      <c r="TZ289" s="142"/>
      <c r="UA289" s="142"/>
      <c r="UB289" s="142"/>
      <c r="UC289" s="142"/>
      <c r="UD289" s="142"/>
      <c r="UE289" s="142"/>
      <c r="UF289" s="142"/>
      <c r="UG289" s="142"/>
      <c r="UH289" s="142"/>
      <c r="UI289" s="142"/>
      <c r="UJ289" s="142"/>
      <c r="UK289" s="142"/>
      <c r="UL289" s="142"/>
      <c r="UM289" s="142"/>
      <c r="UN289" s="142"/>
      <c r="UO289" s="142"/>
      <c r="UP289" s="142"/>
      <c r="UQ289" s="142"/>
      <c r="UR289" s="142"/>
      <c r="US289" s="142"/>
      <c r="UT289" s="142"/>
      <c r="UU289" s="142"/>
      <c r="UV289" s="142"/>
      <c r="UW289" s="142"/>
      <c r="UX289" s="142"/>
      <c r="UY289" s="142"/>
      <c r="UZ289" s="142"/>
      <c r="VA289" s="142"/>
      <c r="VB289" s="142"/>
      <c r="VC289" s="142"/>
      <c r="VD289" s="142"/>
      <c r="VE289" s="142"/>
      <c r="VF289" s="142"/>
      <c r="VG289" s="142"/>
      <c r="VH289" s="142"/>
      <c r="VI289" s="142"/>
      <c r="VJ289" s="142"/>
      <c r="VK289" s="142"/>
      <c r="VL289" s="142"/>
      <c r="VM289" s="142"/>
      <c r="VN289" s="142"/>
      <c r="VO289" s="142"/>
      <c r="VP289" s="142"/>
      <c r="VQ289" s="142"/>
      <c r="VR289" s="142"/>
      <c r="VS289" s="142"/>
      <c r="VT289" s="142"/>
      <c r="VU289" s="142"/>
      <c r="VV289" s="142"/>
      <c r="VW289" s="142"/>
      <c r="VX289" s="142"/>
      <c r="VY289" s="142"/>
      <c r="VZ289" s="142"/>
      <c r="WA289" s="142"/>
      <c r="WB289" s="142"/>
      <c r="WC289" s="142"/>
      <c r="WD289" s="142"/>
      <c r="WE289" s="142"/>
      <c r="WF289" s="142"/>
      <c r="WG289" s="142"/>
      <c r="WH289" s="142"/>
      <c r="WI289" s="142"/>
      <c r="WJ289" s="142"/>
      <c r="WK289" s="142"/>
      <c r="WL289" s="142"/>
      <c r="WM289" s="142"/>
      <c r="WN289" s="142"/>
      <c r="WO289" s="142"/>
      <c r="WP289" s="142"/>
      <c r="WQ289" s="142"/>
      <c r="WR289" s="142"/>
      <c r="WS289" s="142"/>
      <c r="WT289" s="142"/>
      <c r="WU289" s="142"/>
      <c r="WV289" s="142"/>
      <c r="WW289" s="142"/>
      <c r="WX289" s="142"/>
      <c r="WY289" s="142"/>
      <c r="WZ289" s="142"/>
      <c r="XA289" s="142"/>
      <c r="XB289" s="142"/>
      <c r="XC289" s="142"/>
      <c r="XD289" s="142"/>
      <c r="XE289" s="142"/>
      <c r="XF289" s="142"/>
      <c r="XG289" s="142"/>
      <c r="XH289" s="142"/>
      <c r="XI289" s="142"/>
      <c r="XJ289" s="142"/>
      <c r="XK289" s="142"/>
      <c r="XL289" s="142"/>
      <c r="XM289" s="142"/>
      <c r="XN289" s="142"/>
      <c r="XO289" s="142"/>
      <c r="XP289" s="142"/>
      <c r="XQ289" s="142"/>
      <c r="XR289" s="142"/>
      <c r="XS289" s="142"/>
      <c r="XT289" s="142"/>
      <c r="XU289" s="142"/>
      <c r="XV289" s="142"/>
      <c r="XW289" s="142"/>
      <c r="XX289" s="142"/>
      <c r="XY289" s="142"/>
      <c r="XZ289" s="142"/>
      <c r="YA289" s="142"/>
      <c r="YB289" s="142"/>
      <c r="YC289" s="142"/>
      <c r="YD289" s="142"/>
      <c r="YE289" s="142"/>
      <c r="YF289" s="142"/>
      <c r="YG289" s="142"/>
      <c r="YH289" s="142"/>
      <c r="YI289" s="142"/>
      <c r="YJ289" s="142"/>
      <c r="YK289" s="142"/>
      <c r="YL289" s="142"/>
      <c r="YM289" s="142"/>
      <c r="YN289" s="142"/>
      <c r="YO289" s="142"/>
      <c r="YP289" s="142"/>
      <c r="YQ289" s="142"/>
      <c r="YR289" s="142"/>
      <c r="YS289" s="142"/>
      <c r="YT289" s="142"/>
      <c r="YU289" s="142"/>
      <c r="YV289" s="142"/>
      <c r="YW289" s="142"/>
      <c r="YX289" s="142"/>
      <c r="YY289" s="142"/>
      <c r="YZ289" s="142"/>
      <c r="ZA289" s="142"/>
      <c r="ZB289" s="142"/>
      <c r="ZC289" s="142"/>
      <c r="ZD289" s="142"/>
      <c r="ZE289" s="142"/>
      <c r="ZF289" s="142"/>
      <c r="ZG289" s="142"/>
      <c r="ZH289" s="142"/>
      <c r="ZI289" s="142"/>
      <c r="ZJ289" s="142"/>
      <c r="ZK289" s="142"/>
      <c r="ZL289" s="142"/>
      <c r="ZM289" s="142"/>
      <c r="ZN289" s="142"/>
      <c r="ZO289" s="142"/>
      <c r="ZP289" s="142"/>
      <c r="ZQ289" s="142"/>
      <c r="ZR289" s="142"/>
      <c r="ZS289" s="142"/>
      <c r="ZT289" s="142"/>
      <c r="ZU289" s="142"/>
      <c r="ZV289" s="142"/>
      <c r="ZW289" s="142"/>
      <c r="ZX289" s="142"/>
      <c r="ZY289" s="142"/>
      <c r="ZZ289" s="142"/>
      <c r="AAA289" s="142"/>
      <c r="AAB289" s="142"/>
      <c r="AAC289" s="142"/>
      <c r="AAD289" s="142"/>
      <c r="AAE289" s="142"/>
      <c r="AAF289" s="142"/>
      <c r="AAG289" s="142"/>
      <c r="AAH289" s="142"/>
      <c r="AAI289" s="142"/>
      <c r="AAJ289" s="142"/>
      <c r="AAK289" s="142"/>
      <c r="AAL289" s="142"/>
      <c r="AAM289" s="142"/>
      <c r="AAN289" s="142"/>
      <c r="AAO289" s="142"/>
      <c r="AAP289" s="142"/>
      <c r="AAQ289" s="142"/>
      <c r="AAR289" s="142"/>
      <c r="AAS289" s="142"/>
      <c r="AAT289" s="142"/>
      <c r="AAU289" s="142"/>
      <c r="AAV289" s="142"/>
      <c r="AAW289" s="142"/>
      <c r="AAX289" s="142"/>
      <c r="AAY289" s="142"/>
      <c r="AAZ289" s="142"/>
      <c r="ABA289" s="142"/>
      <c r="ABB289" s="142"/>
      <c r="ABC289" s="142"/>
      <c r="ABD289" s="142"/>
      <c r="ABE289" s="142"/>
      <c r="ABF289" s="142"/>
      <c r="ABG289" s="142"/>
      <c r="ABH289" s="142"/>
      <c r="ABI289" s="142"/>
      <c r="ABJ289" s="142"/>
      <c r="ABK289" s="142"/>
      <c r="ABL289" s="142"/>
      <c r="ABM289" s="142"/>
      <c r="ABN289" s="142"/>
      <c r="ABO289" s="142"/>
      <c r="ABP289" s="142"/>
      <c r="ABQ289" s="142"/>
      <c r="ABR289" s="142"/>
      <c r="ABS289" s="142"/>
      <c r="ABT289" s="142"/>
      <c r="ABU289" s="142"/>
      <c r="ABV289" s="142"/>
      <c r="ABW289" s="142"/>
      <c r="ABX289" s="142"/>
      <c r="ABY289" s="142"/>
      <c r="ABZ289" s="142"/>
      <c r="ACA289" s="142"/>
      <c r="ACB289" s="142"/>
      <c r="ACC289" s="142"/>
      <c r="ACD289" s="142"/>
      <c r="ACE289" s="142"/>
      <c r="ACF289" s="142"/>
      <c r="ACG289" s="142"/>
      <c r="ACH289" s="142"/>
      <c r="ACI289" s="142"/>
      <c r="ACJ289" s="142"/>
      <c r="ACK289" s="142"/>
      <c r="ACL289" s="142"/>
      <c r="ACM289" s="142"/>
      <c r="ACN289" s="142"/>
      <c r="ACO289" s="142"/>
      <c r="ACP289" s="142"/>
      <c r="ACQ289" s="142"/>
      <c r="ACR289" s="142"/>
      <c r="ACS289" s="142"/>
      <c r="ACT289" s="142"/>
      <c r="ACU289" s="142"/>
      <c r="ACV289" s="142"/>
      <c r="ACW289" s="142"/>
      <c r="ACX289" s="142"/>
      <c r="ACY289" s="142"/>
      <c r="ACZ289" s="142"/>
      <c r="ADA289" s="142"/>
      <c r="ADB289" s="142"/>
      <c r="ADC289" s="142"/>
      <c r="ADD289" s="142"/>
      <c r="ADE289" s="142"/>
      <c r="ADF289" s="142"/>
      <c r="ADG289" s="142"/>
      <c r="ADH289" s="142"/>
      <c r="ADI289" s="142"/>
      <c r="ADJ289" s="142"/>
      <c r="ADK289" s="142"/>
      <c r="ADL289" s="142"/>
      <c r="ADM289" s="142"/>
      <c r="ADN289" s="142"/>
      <c r="ADO289" s="142"/>
      <c r="ADP289" s="142"/>
      <c r="ADQ289" s="142"/>
      <c r="ADR289" s="142"/>
      <c r="ADS289" s="142"/>
      <c r="ADT289" s="142"/>
      <c r="ADU289" s="142"/>
      <c r="ADV289" s="142"/>
      <c r="ADW289" s="142"/>
      <c r="ADX289" s="142"/>
      <c r="ADY289" s="142"/>
      <c r="ADZ289" s="142"/>
      <c r="AEA289" s="142"/>
      <c r="AEB289" s="142"/>
      <c r="AEC289" s="142"/>
      <c r="AED289" s="142"/>
    </row>
    <row r="290" spans="1:810" s="10" customFormat="1" ht="15" customHeight="1" x14ac:dyDescent="0.3">
      <c r="A290" s="49"/>
      <c r="B290" s="51">
        <v>3</v>
      </c>
      <c r="C290" s="78" t="s">
        <v>639</v>
      </c>
      <c r="D290" s="87" t="s">
        <v>73</v>
      </c>
      <c r="E290" s="79" t="s">
        <v>58</v>
      </c>
      <c r="F290" s="79" t="s">
        <v>204</v>
      </c>
      <c r="G290" s="79"/>
      <c r="H290" s="80"/>
      <c r="I290" s="79">
        <v>1</v>
      </c>
      <c r="J290" s="79" t="s">
        <v>32</v>
      </c>
      <c r="K290" s="79" t="s">
        <v>80</v>
      </c>
      <c r="L290" s="105">
        <v>63</v>
      </c>
      <c r="M290" s="82">
        <v>1942</v>
      </c>
      <c r="N290" s="104">
        <v>1942</v>
      </c>
      <c r="O290" s="80"/>
      <c r="P290" s="84"/>
      <c r="Q290" s="84"/>
      <c r="R290" s="85" t="s">
        <v>302</v>
      </c>
      <c r="S290" s="86"/>
      <c r="T290" s="45" t="s">
        <v>75</v>
      </c>
      <c r="U290" s="46" t="str">
        <f t="shared" si="4"/>
        <v>Cu</v>
      </c>
      <c r="V290" s="45">
        <v>3500</v>
      </c>
      <c r="W290" s="45">
        <v>0.75</v>
      </c>
      <c r="X290" s="45">
        <v>0.35</v>
      </c>
      <c r="Y290" s="45">
        <v>1.210732740464636</v>
      </c>
      <c r="Z290" s="45">
        <v>1865</v>
      </c>
      <c r="AA290" s="45">
        <v>400</v>
      </c>
      <c r="AB290" s="45" t="s">
        <v>76</v>
      </c>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c r="BH290" s="139"/>
      <c r="BI290" s="139"/>
      <c r="BJ290" s="139"/>
      <c r="BK290" s="139"/>
      <c r="BL290" s="139"/>
      <c r="BM290" s="139"/>
      <c r="BN290" s="139"/>
      <c r="BO290" s="139"/>
      <c r="BP290" s="139"/>
      <c r="BQ290" s="139"/>
      <c r="BR290" s="139"/>
      <c r="BS290" s="139"/>
      <c r="BT290" s="139"/>
      <c r="BU290" s="139"/>
      <c r="BV290" s="139"/>
      <c r="BW290" s="139"/>
      <c r="BX290" s="139"/>
      <c r="BY290" s="139"/>
      <c r="BZ290" s="139"/>
      <c r="CA290" s="139"/>
      <c r="CB290" s="139"/>
      <c r="CC290" s="139"/>
      <c r="CD290" s="139"/>
      <c r="CE290" s="139"/>
      <c r="CF290" s="139"/>
      <c r="CG290" s="139"/>
      <c r="CH290" s="139"/>
      <c r="CI290" s="139"/>
      <c r="CJ290" s="139"/>
      <c r="CK290" s="139"/>
      <c r="CL290" s="139"/>
      <c r="CM290" s="139"/>
      <c r="CN290" s="139"/>
      <c r="CO290" s="139"/>
      <c r="CP290" s="139"/>
      <c r="CQ290" s="139"/>
      <c r="CR290" s="139"/>
      <c r="CS290" s="139"/>
      <c r="CT290" s="139"/>
      <c r="CU290" s="139"/>
      <c r="CV290" s="139"/>
      <c r="CW290" s="139"/>
      <c r="CX290" s="139"/>
      <c r="CY290" s="139"/>
      <c r="CZ290" s="139"/>
      <c r="DA290" s="139"/>
      <c r="DB290" s="139"/>
      <c r="DC290" s="139"/>
      <c r="DD290" s="139"/>
      <c r="DE290" s="139"/>
      <c r="DF290" s="139"/>
      <c r="DG290" s="139"/>
      <c r="DH290" s="139"/>
      <c r="DI290" s="139"/>
      <c r="DJ290" s="139"/>
      <c r="DK290" s="139"/>
      <c r="DL290" s="139"/>
      <c r="DM290" s="139"/>
      <c r="DN290" s="139"/>
      <c r="DO290" s="139"/>
      <c r="DP290" s="139"/>
      <c r="DQ290" s="139"/>
      <c r="DR290" s="139"/>
      <c r="DS290" s="139"/>
      <c r="DT290" s="139"/>
      <c r="DU290" s="139"/>
      <c r="DV290" s="139"/>
      <c r="DW290" s="139"/>
      <c r="DX290" s="139"/>
      <c r="DY290" s="139"/>
      <c r="DZ290" s="139"/>
      <c r="EA290" s="139"/>
      <c r="EB290" s="139"/>
      <c r="EC290" s="139"/>
      <c r="ED290" s="139"/>
      <c r="EE290" s="139"/>
      <c r="EF290" s="139"/>
      <c r="EG290" s="139"/>
      <c r="EH290" s="139"/>
      <c r="EI290" s="139"/>
      <c r="EJ290" s="139"/>
      <c r="EK290" s="139"/>
      <c r="EL290" s="139"/>
      <c r="EM290" s="139"/>
      <c r="EN290" s="139"/>
      <c r="EO290" s="139"/>
      <c r="EP290" s="139"/>
      <c r="EQ290" s="139"/>
      <c r="ER290" s="139"/>
      <c r="ES290" s="139"/>
      <c r="ET290" s="139"/>
      <c r="EU290" s="139"/>
      <c r="EV290" s="139"/>
      <c r="EW290" s="139"/>
      <c r="EX290" s="139"/>
      <c r="EY290" s="139"/>
      <c r="EZ290" s="139"/>
      <c r="FA290" s="139"/>
      <c r="FB290" s="139"/>
      <c r="FC290" s="139"/>
      <c r="FD290" s="139"/>
      <c r="FE290" s="139"/>
      <c r="FF290" s="139"/>
      <c r="FG290" s="142"/>
      <c r="FH290" s="142"/>
      <c r="FI290" s="142"/>
      <c r="FJ290" s="142"/>
      <c r="FK290" s="142"/>
      <c r="FL290" s="142"/>
      <c r="FM290" s="142"/>
      <c r="FN290" s="142"/>
      <c r="FO290" s="142"/>
      <c r="FP290" s="142"/>
      <c r="FQ290" s="142"/>
      <c r="FR290" s="142"/>
      <c r="FS290" s="142"/>
      <c r="FT290" s="142"/>
      <c r="FU290" s="142"/>
      <c r="FV290" s="142"/>
      <c r="FW290" s="142"/>
      <c r="FX290" s="142"/>
      <c r="FY290" s="142"/>
      <c r="FZ290" s="142"/>
      <c r="GA290" s="142"/>
      <c r="GB290" s="142"/>
      <c r="GC290" s="142"/>
      <c r="GD290" s="142"/>
      <c r="GE290" s="142"/>
      <c r="GF290" s="142"/>
      <c r="GG290" s="142"/>
      <c r="GH290" s="142"/>
      <c r="GI290" s="142"/>
      <c r="GJ290" s="142"/>
      <c r="GK290" s="142"/>
      <c r="GL290" s="142"/>
      <c r="GM290" s="142"/>
      <c r="GN290" s="142"/>
      <c r="GO290" s="142"/>
      <c r="GP290" s="142"/>
      <c r="GQ290" s="142"/>
      <c r="GR290" s="142"/>
      <c r="GS290" s="142"/>
      <c r="GT290" s="142"/>
      <c r="GU290" s="142"/>
      <c r="GV290" s="142"/>
      <c r="GW290" s="142"/>
      <c r="GX290" s="142"/>
      <c r="GY290" s="142"/>
      <c r="GZ290" s="142"/>
      <c r="HA290" s="142"/>
      <c r="HB290" s="142"/>
      <c r="HC290" s="142"/>
      <c r="HD290" s="142"/>
      <c r="HE290" s="142"/>
      <c r="HF290" s="142"/>
      <c r="HG290" s="142"/>
      <c r="HH290" s="142"/>
      <c r="HI290" s="142"/>
      <c r="HJ290" s="142"/>
      <c r="HK290" s="142"/>
      <c r="HL290" s="142"/>
      <c r="HM290" s="142"/>
      <c r="HN290" s="142"/>
      <c r="HO290" s="142"/>
      <c r="HP290" s="142"/>
      <c r="HQ290" s="142"/>
      <c r="HR290" s="142"/>
      <c r="HS290" s="142"/>
      <c r="HT290" s="142"/>
      <c r="HU290" s="142"/>
      <c r="HV290" s="142"/>
      <c r="HW290" s="142"/>
      <c r="HX290" s="142"/>
      <c r="HY290" s="142"/>
      <c r="HZ290" s="142"/>
      <c r="IA290" s="142"/>
      <c r="IB290" s="142"/>
      <c r="IC290" s="142"/>
      <c r="ID290" s="142"/>
      <c r="IE290" s="142"/>
      <c r="IF290" s="142"/>
      <c r="IG290" s="142"/>
      <c r="IH290" s="142"/>
      <c r="II290" s="142"/>
      <c r="IJ290" s="142"/>
      <c r="IK290" s="142"/>
      <c r="IL290" s="142"/>
      <c r="IM290" s="142"/>
      <c r="IN290" s="142"/>
      <c r="IO290" s="142"/>
      <c r="IP290" s="142"/>
      <c r="IQ290" s="142"/>
      <c r="IR290" s="142"/>
      <c r="IS290" s="142"/>
      <c r="IT290" s="142"/>
      <c r="IU290" s="142"/>
      <c r="IV290" s="142"/>
      <c r="IW290" s="142"/>
      <c r="IX290" s="142"/>
      <c r="IY290" s="142"/>
      <c r="IZ290" s="142"/>
      <c r="JA290" s="142"/>
      <c r="JB290" s="142"/>
      <c r="JC290" s="142"/>
      <c r="JD290" s="142"/>
      <c r="JE290" s="142"/>
      <c r="JF290" s="142"/>
      <c r="JG290" s="142"/>
      <c r="JH290" s="142"/>
      <c r="JI290" s="142"/>
      <c r="JJ290" s="142"/>
      <c r="JK290" s="142"/>
      <c r="JL290" s="142"/>
      <c r="JM290" s="142"/>
      <c r="JN290" s="142"/>
      <c r="JO290" s="142"/>
      <c r="JP290" s="142"/>
      <c r="JQ290" s="142"/>
      <c r="JR290" s="142"/>
      <c r="JS290" s="142"/>
      <c r="JT290" s="142"/>
      <c r="JU290" s="142"/>
      <c r="JV290" s="142"/>
      <c r="JW290" s="142"/>
      <c r="JX290" s="142"/>
      <c r="JY290" s="142"/>
      <c r="JZ290" s="142"/>
      <c r="KA290" s="142"/>
      <c r="KB290" s="142"/>
      <c r="KC290" s="142"/>
      <c r="KD290" s="142"/>
      <c r="KE290" s="142"/>
      <c r="KF290" s="142"/>
      <c r="KG290" s="142"/>
      <c r="KH290" s="142"/>
      <c r="KI290" s="142"/>
      <c r="KJ290" s="142"/>
      <c r="KK290" s="142"/>
      <c r="KL290" s="142"/>
      <c r="KM290" s="142"/>
      <c r="KN290" s="142"/>
      <c r="KO290" s="142"/>
      <c r="KP290" s="142"/>
      <c r="KQ290" s="142"/>
      <c r="KR290" s="142"/>
      <c r="KS290" s="142"/>
      <c r="KT290" s="142"/>
      <c r="KU290" s="142"/>
      <c r="KV290" s="142"/>
      <c r="KW290" s="142"/>
      <c r="KX290" s="142"/>
      <c r="KY290" s="142"/>
      <c r="KZ290" s="142"/>
      <c r="LA290" s="142"/>
      <c r="LB290" s="142"/>
      <c r="LC290" s="142"/>
      <c r="LD290" s="142"/>
      <c r="LE290" s="142"/>
      <c r="LF290" s="142"/>
      <c r="LG290" s="142"/>
      <c r="LH290" s="142"/>
      <c r="LI290" s="142"/>
      <c r="LJ290" s="142"/>
      <c r="LK290" s="142"/>
      <c r="LL290" s="142"/>
      <c r="LM290" s="142"/>
      <c r="LN290" s="142"/>
      <c r="LO290" s="142"/>
      <c r="LP290" s="142"/>
      <c r="LQ290" s="142"/>
      <c r="LR290" s="142"/>
      <c r="LS290" s="142"/>
      <c r="LT290" s="142"/>
      <c r="LU290" s="142"/>
      <c r="LV290" s="142"/>
      <c r="LW290" s="142"/>
      <c r="LX290" s="142"/>
      <c r="LY290" s="142"/>
      <c r="LZ290" s="142"/>
      <c r="MA290" s="142"/>
      <c r="MB290" s="142"/>
      <c r="MC290" s="142"/>
      <c r="MD290" s="142"/>
      <c r="ME290" s="142"/>
      <c r="MF290" s="142"/>
      <c r="MG290" s="142"/>
      <c r="MH290" s="142"/>
      <c r="MI290" s="142"/>
      <c r="MJ290" s="142"/>
      <c r="MK290" s="142"/>
      <c r="ML290" s="142"/>
      <c r="MM290" s="142"/>
      <c r="MN290" s="142"/>
      <c r="MO290" s="142"/>
      <c r="MP290" s="142"/>
      <c r="MQ290" s="142"/>
      <c r="MR290" s="142"/>
      <c r="MS290" s="142"/>
      <c r="MT290" s="142"/>
      <c r="MU290" s="142"/>
      <c r="MV290" s="142"/>
      <c r="MW290" s="142"/>
      <c r="MX290" s="142"/>
      <c r="MY290" s="142"/>
      <c r="MZ290" s="142"/>
      <c r="NA290" s="142"/>
      <c r="NB290" s="142"/>
      <c r="NC290" s="142"/>
      <c r="ND290" s="142"/>
      <c r="NE290" s="142"/>
      <c r="NF290" s="142"/>
      <c r="NG290" s="142"/>
      <c r="NH290" s="142"/>
      <c r="NI290" s="142"/>
      <c r="NJ290" s="142"/>
      <c r="NK290" s="142"/>
      <c r="NL290" s="142"/>
      <c r="NM290" s="142"/>
      <c r="NN290" s="142"/>
      <c r="NO290" s="142"/>
      <c r="NP290" s="142"/>
      <c r="NQ290" s="142"/>
      <c r="NR290" s="142"/>
      <c r="NS290" s="142"/>
      <c r="NT290" s="142"/>
      <c r="NU290" s="142"/>
      <c r="NV290" s="142"/>
      <c r="NW290" s="142"/>
      <c r="NX290" s="142"/>
      <c r="NY290" s="142"/>
      <c r="NZ290" s="142"/>
      <c r="OA290" s="142"/>
      <c r="OB290" s="142"/>
      <c r="OC290" s="142"/>
      <c r="OD290" s="142"/>
      <c r="OE290" s="142"/>
      <c r="OF290" s="142"/>
      <c r="OG290" s="142"/>
      <c r="OH290" s="142"/>
      <c r="OI290" s="142"/>
      <c r="OJ290" s="142"/>
      <c r="OK290" s="142"/>
      <c r="OL290" s="142"/>
      <c r="OM290" s="142"/>
      <c r="ON290" s="142"/>
      <c r="OO290" s="142"/>
      <c r="OP290" s="142"/>
      <c r="OQ290" s="142"/>
      <c r="OR290" s="142"/>
      <c r="OS290" s="142"/>
      <c r="OT290" s="142"/>
      <c r="OU290" s="142"/>
      <c r="OV290" s="142"/>
      <c r="OW290" s="142"/>
      <c r="OX290" s="142"/>
      <c r="OY290" s="142"/>
      <c r="OZ290" s="142"/>
      <c r="PA290" s="142"/>
      <c r="PB290" s="142"/>
      <c r="PC290" s="142"/>
      <c r="PD290" s="142"/>
      <c r="PE290" s="142"/>
      <c r="PF290" s="142"/>
      <c r="PG290" s="142"/>
      <c r="PH290" s="142"/>
      <c r="PI290" s="142"/>
      <c r="PJ290" s="142"/>
      <c r="PK290" s="142"/>
      <c r="PL290" s="142"/>
      <c r="PM290" s="142"/>
      <c r="PN290" s="142"/>
      <c r="PO290" s="142"/>
      <c r="PP290" s="142"/>
      <c r="PQ290" s="142"/>
      <c r="PR290" s="142"/>
      <c r="PS290" s="142"/>
      <c r="PT290" s="142"/>
      <c r="PU290" s="142"/>
      <c r="PV290" s="142"/>
      <c r="PW290" s="142"/>
      <c r="PX290" s="142"/>
      <c r="PY290" s="142"/>
      <c r="PZ290" s="142"/>
      <c r="QA290" s="142"/>
      <c r="QB290" s="142"/>
      <c r="QC290" s="142"/>
      <c r="QD290" s="142"/>
      <c r="QE290" s="142"/>
      <c r="QF290" s="142"/>
      <c r="QG290" s="142"/>
      <c r="QH290" s="142"/>
      <c r="QI290" s="142"/>
      <c r="QJ290" s="142"/>
      <c r="QK290" s="142"/>
      <c r="QL290" s="142"/>
      <c r="QM290" s="142"/>
      <c r="QN290" s="142"/>
      <c r="QO290" s="142"/>
      <c r="QP290" s="142"/>
      <c r="QQ290" s="142"/>
      <c r="QR290" s="142"/>
      <c r="QS290" s="142"/>
      <c r="QT290" s="142"/>
      <c r="QU290" s="142"/>
      <c r="QV290" s="142"/>
      <c r="QW290" s="142"/>
      <c r="QX290" s="142"/>
      <c r="QY290" s="142"/>
      <c r="QZ290" s="142"/>
      <c r="RA290" s="142"/>
      <c r="RB290" s="142"/>
      <c r="RC290" s="142"/>
      <c r="RD290" s="142"/>
      <c r="RE290" s="142"/>
      <c r="RF290" s="142"/>
      <c r="RG290" s="142"/>
      <c r="RH290" s="142"/>
      <c r="RI290" s="142"/>
      <c r="RJ290" s="142"/>
      <c r="RK290" s="142"/>
      <c r="RL290" s="142"/>
      <c r="RM290" s="142"/>
      <c r="RN290" s="142"/>
      <c r="RO290" s="142"/>
      <c r="RP290" s="142"/>
      <c r="RQ290" s="142"/>
      <c r="RR290" s="142"/>
      <c r="RS290" s="142"/>
      <c r="RT290" s="142"/>
      <c r="RU290" s="142"/>
      <c r="RV290" s="142"/>
      <c r="RW290" s="142"/>
      <c r="RX290" s="142"/>
      <c r="RY290" s="142"/>
      <c r="RZ290" s="142"/>
      <c r="SA290" s="142"/>
      <c r="SB290" s="142"/>
      <c r="SC290" s="142"/>
      <c r="SD290" s="142"/>
      <c r="SE290" s="142"/>
      <c r="SF290" s="142"/>
      <c r="SG290" s="142"/>
      <c r="SH290" s="142"/>
      <c r="SI290" s="142"/>
      <c r="SJ290" s="142"/>
      <c r="SK290" s="142"/>
      <c r="SL290" s="142"/>
      <c r="SM290" s="142"/>
      <c r="SN290" s="142"/>
      <c r="SO290" s="142"/>
      <c r="SP290" s="142"/>
      <c r="SQ290" s="142"/>
      <c r="SR290" s="142"/>
      <c r="SS290" s="142"/>
      <c r="ST290" s="142"/>
      <c r="SU290" s="142"/>
      <c r="SV290" s="142"/>
      <c r="SW290" s="142"/>
      <c r="SX290" s="142"/>
      <c r="SY290" s="142"/>
      <c r="SZ290" s="142"/>
      <c r="TA290" s="142"/>
      <c r="TB290" s="142"/>
      <c r="TC290" s="142"/>
      <c r="TD290" s="142"/>
      <c r="TE290" s="142"/>
      <c r="TF290" s="142"/>
      <c r="TG290" s="142"/>
      <c r="TH290" s="142"/>
      <c r="TI290" s="142"/>
      <c r="TJ290" s="142"/>
      <c r="TK290" s="142"/>
      <c r="TL290" s="142"/>
      <c r="TM290" s="142"/>
      <c r="TN290" s="142"/>
      <c r="TO290" s="142"/>
      <c r="TP290" s="142"/>
      <c r="TQ290" s="142"/>
      <c r="TR290" s="142"/>
      <c r="TS290" s="142"/>
      <c r="TT290" s="142"/>
      <c r="TU290" s="142"/>
      <c r="TV290" s="142"/>
      <c r="TW290" s="142"/>
      <c r="TX290" s="142"/>
      <c r="TY290" s="142"/>
      <c r="TZ290" s="142"/>
      <c r="UA290" s="142"/>
      <c r="UB290" s="142"/>
      <c r="UC290" s="142"/>
      <c r="UD290" s="142"/>
      <c r="UE290" s="142"/>
      <c r="UF290" s="142"/>
      <c r="UG290" s="142"/>
      <c r="UH290" s="142"/>
      <c r="UI290" s="142"/>
      <c r="UJ290" s="142"/>
      <c r="UK290" s="142"/>
      <c r="UL290" s="142"/>
      <c r="UM290" s="142"/>
      <c r="UN290" s="142"/>
      <c r="UO290" s="142"/>
      <c r="UP290" s="142"/>
      <c r="UQ290" s="142"/>
      <c r="UR290" s="142"/>
      <c r="US290" s="142"/>
      <c r="UT290" s="142"/>
      <c r="UU290" s="142"/>
      <c r="UV290" s="142"/>
      <c r="UW290" s="142"/>
      <c r="UX290" s="142"/>
      <c r="UY290" s="142"/>
      <c r="UZ290" s="142"/>
      <c r="VA290" s="142"/>
      <c r="VB290" s="142"/>
      <c r="VC290" s="142"/>
      <c r="VD290" s="142"/>
      <c r="VE290" s="142"/>
      <c r="VF290" s="142"/>
      <c r="VG290" s="142"/>
      <c r="VH290" s="142"/>
      <c r="VI290" s="142"/>
      <c r="VJ290" s="142"/>
      <c r="VK290" s="142"/>
      <c r="VL290" s="142"/>
      <c r="VM290" s="142"/>
      <c r="VN290" s="142"/>
      <c r="VO290" s="142"/>
      <c r="VP290" s="142"/>
      <c r="VQ290" s="142"/>
      <c r="VR290" s="142"/>
      <c r="VS290" s="142"/>
      <c r="VT290" s="142"/>
      <c r="VU290" s="142"/>
      <c r="VV290" s="142"/>
      <c r="VW290" s="142"/>
      <c r="VX290" s="142"/>
      <c r="VY290" s="142"/>
      <c r="VZ290" s="142"/>
      <c r="WA290" s="142"/>
      <c r="WB290" s="142"/>
      <c r="WC290" s="142"/>
      <c r="WD290" s="142"/>
      <c r="WE290" s="142"/>
      <c r="WF290" s="142"/>
      <c r="WG290" s="142"/>
      <c r="WH290" s="142"/>
      <c r="WI290" s="142"/>
      <c r="WJ290" s="142"/>
      <c r="WK290" s="142"/>
      <c r="WL290" s="142"/>
      <c r="WM290" s="142"/>
      <c r="WN290" s="142"/>
      <c r="WO290" s="142"/>
      <c r="WP290" s="142"/>
      <c r="WQ290" s="142"/>
      <c r="WR290" s="142"/>
      <c r="WS290" s="142"/>
      <c r="WT290" s="142"/>
      <c r="WU290" s="142"/>
      <c r="WV290" s="142"/>
      <c r="WW290" s="142"/>
      <c r="WX290" s="142"/>
      <c r="WY290" s="142"/>
      <c r="WZ290" s="142"/>
      <c r="XA290" s="142"/>
      <c r="XB290" s="142"/>
      <c r="XC290" s="142"/>
      <c r="XD290" s="142"/>
      <c r="XE290" s="142"/>
      <c r="XF290" s="142"/>
      <c r="XG290" s="142"/>
      <c r="XH290" s="142"/>
      <c r="XI290" s="142"/>
      <c r="XJ290" s="142"/>
      <c r="XK290" s="142"/>
      <c r="XL290" s="142"/>
      <c r="XM290" s="142"/>
      <c r="XN290" s="142"/>
      <c r="XO290" s="142"/>
      <c r="XP290" s="142"/>
      <c r="XQ290" s="142"/>
      <c r="XR290" s="142"/>
      <c r="XS290" s="142"/>
      <c r="XT290" s="142"/>
      <c r="XU290" s="142"/>
      <c r="XV290" s="142"/>
      <c r="XW290" s="142"/>
      <c r="XX290" s="142"/>
      <c r="XY290" s="142"/>
      <c r="XZ290" s="142"/>
      <c r="YA290" s="142"/>
      <c r="YB290" s="142"/>
      <c r="YC290" s="142"/>
      <c r="YD290" s="142"/>
      <c r="YE290" s="142"/>
      <c r="YF290" s="142"/>
      <c r="YG290" s="142"/>
      <c r="YH290" s="142"/>
      <c r="YI290" s="142"/>
      <c r="YJ290" s="142"/>
      <c r="YK290" s="142"/>
      <c r="YL290" s="142"/>
      <c r="YM290" s="142"/>
      <c r="YN290" s="142"/>
      <c r="YO290" s="142"/>
      <c r="YP290" s="142"/>
      <c r="YQ290" s="142"/>
      <c r="YR290" s="142"/>
      <c r="YS290" s="142"/>
      <c r="YT290" s="142"/>
      <c r="YU290" s="142"/>
      <c r="YV290" s="142"/>
      <c r="YW290" s="142"/>
      <c r="YX290" s="142"/>
      <c r="YY290" s="142"/>
      <c r="YZ290" s="142"/>
      <c r="ZA290" s="142"/>
      <c r="ZB290" s="142"/>
      <c r="ZC290" s="142"/>
      <c r="ZD290" s="142"/>
      <c r="ZE290" s="142"/>
      <c r="ZF290" s="142"/>
      <c r="ZG290" s="142"/>
      <c r="ZH290" s="142"/>
      <c r="ZI290" s="142"/>
      <c r="ZJ290" s="142"/>
      <c r="ZK290" s="142"/>
      <c r="ZL290" s="142"/>
      <c r="ZM290" s="142"/>
      <c r="ZN290" s="142"/>
      <c r="ZO290" s="142"/>
      <c r="ZP290" s="142"/>
      <c r="ZQ290" s="142"/>
      <c r="ZR290" s="142"/>
      <c r="ZS290" s="142"/>
      <c r="ZT290" s="142"/>
      <c r="ZU290" s="142"/>
      <c r="ZV290" s="142"/>
      <c r="ZW290" s="142"/>
      <c r="ZX290" s="142"/>
      <c r="ZY290" s="142"/>
      <c r="ZZ290" s="142"/>
      <c r="AAA290" s="142"/>
      <c r="AAB290" s="142"/>
      <c r="AAC290" s="142"/>
      <c r="AAD290" s="142"/>
      <c r="AAE290" s="142"/>
      <c r="AAF290" s="142"/>
      <c r="AAG290" s="142"/>
      <c r="AAH290" s="142"/>
      <c r="AAI290" s="142"/>
      <c r="AAJ290" s="142"/>
      <c r="AAK290" s="142"/>
      <c r="AAL290" s="142"/>
      <c r="AAM290" s="142"/>
      <c r="AAN290" s="142"/>
      <c r="AAO290" s="142"/>
      <c r="AAP290" s="142"/>
      <c r="AAQ290" s="142"/>
      <c r="AAR290" s="142"/>
      <c r="AAS290" s="142"/>
      <c r="AAT290" s="142"/>
      <c r="AAU290" s="142"/>
      <c r="AAV290" s="142"/>
      <c r="AAW290" s="142"/>
      <c r="AAX290" s="142"/>
      <c r="AAY290" s="142"/>
      <c r="AAZ290" s="142"/>
      <c r="ABA290" s="142"/>
      <c r="ABB290" s="142"/>
      <c r="ABC290" s="142"/>
      <c r="ABD290" s="142"/>
      <c r="ABE290" s="142"/>
      <c r="ABF290" s="142"/>
      <c r="ABG290" s="142"/>
      <c r="ABH290" s="142"/>
      <c r="ABI290" s="142"/>
      <c r="ABJ290" s="142"/>
      <c r="ABK290" s="142"/>
      <c r="ABL290" s="142"/>
      <c r="ABM290" s="142"/>
      <c r="ABN290" s="142"/>
      <c r="ABO290" s="142"/>
      <c r="ABP290" s="142"/>
      <c r="ABQ290" s="142"/>
      <c r="ABR290" s="142"/>
      <c r="ABS290" s="142"/>
      <c r="ABT290" s="142"/>
      <c r="ABU290" s="142"/>
      <c r="ABV290" s="142"/>
      <c r="ABW290" s="142"/>
      <c r="ABX290" s="142"/>
      <c r="ABY290" s="142"/>
      <c r="ABZ290" s="142"/>
      <c r="ACA290" s="142"/>
      <c r="ACB290" s="142"/>
      <c r="ACC290" s="142"/>
      <c r="ACD290" s="142"/>
      <c r="ACE290" s="142"/>
      <c r="ACF290" s="142"/>
      <c r="ACG290" s="142"/>
      <c r="ACH290" s="142"/>
      <c r="ACI290" s="142"/>
      <c r="ACJ290" s="142"/>
      <c r="ACK290" s="142"/>
      <c r="ACL290" s="142"/>
      <c r="ACM290" s="142"/>
      <c r="ACN290" s="142"/>
      <c r="ACO290" s="142"/>
      <c r="ACP290" s="142"/>
      <c r="ACQ290" s="142"/>
      <c r="ACR290" s="142"/>
      <c r="ACS290" s="142"/>
      <c r="ACT290" s="142"/>
      <c r="ACU290" s="142"/>
      <c r="ACV290" s="142"/>
      <c r="ACW290" s="142"/>
      <c r="ACX290" s="142"/>
      <c r="ACY290" s="142"/>
      <c r="ACZ290" s="142"/>
      <c r="ADA290" s="142"/>
      <c r="ADB290" s="142"/>
      <c r="ADC290" s="142"/>
      <c r="ADD290" s="142"/>
      <c r="ADE290" s="142"/>
      <c r="ADF290" s="142"/>
      <c r="ADG290" s="142"/>
      <c r="ADH290" s="142"/>
      <c r="ADI290" s="142"/>
      <c r="ADJ290" s="142"/>
      <c r="ADK290" s="142"/>
      <c r="ADL290" s="142"/>
      <c r="ADM290" s="142"/>
      <c r="ADN290" s="142"/>
      <c r="ADO290" s="142"/>
      <c r="ADP290" s="142"/>
      <c r="ADQ290" s="142"/>
      <c r="ADR290" s="142"/>
      <c r="ADS290" s="142"/>
      <c r="ADT290" s="142"/>
      <c r="ADU290" s="142"/>
      <c r="ADV290" s="142"/>
      <c r="ADW290" s="142"/>
      <c r="ADX290" s="142"/>
      <c r="ADY290" s="142"/>
      <c r="ADZ290" s="142"/>
      <c r="AEA290" s="142"/>
      <c r="AEB290" s="142"/>
      <c r="AEC290" s="142"/>
      <c r="AED290" s="142"/>
    </row>
    <row r="291" spans="1:810" s="10" customFormat="1" ht="15" customHeight="1" x14ac:dyDescent="0.3">
      <c r="A291" s="49"/>
      <c r="B291" s="51">
        <v>3</v>
      </c>
      <c r="C291" s="78" t="s">
        <v>640</v>
      </c>
      <c r="D291" s="87" t="s">
        <v>73</v>
      </c>
      <c r="E291" s="79" t="s">
        <v>58</v>
      </c>
      <c r="F291" s="79" t="s">
        <v>204</v>
      </c>
      <c r="G291" s="79"/>
      <c r="H291" s="80"/>
      <c r="I291" s="79">
        <v>1</v>
      </c>
      <c r="J291" s="79" t="s">
        <v>32</v>
      </c>
      <c r="K291" s="79" t="s">
        <v>33</v>
      </c>
      <c r="L291" s="105">
        <v>62</v>
      </c>
      <c r="M291" s="82">
        <v>1941</v>
      </c>
      <c r="N291" s="104">
        <v>1941</v>
      </c>
      <c r="O291" s="80"/>
      <c r="P291" s="84"/>
      <c r="Q291" s="84"/>
      <c r="R291" s="85" t="s">
        <v>302</v>
      </c>
      <c r="S291" s="86"/>
      <c r="T291" s="45" t="s">
        <v>75</v>
      </c>
      <c r="U291" s="46" t="str">
        <f t="shared" si="4"/>
        <v>Cu</v>
      </c>
      <c r="V291" s="45">
        <v>3500</v>
      </c>
      <c r="W291" s="45">
        <v>0.75</v>
      </c>
      <c r="X291" s="45">
        <v>0.35</v>
      </c>
      <c r="Y291" s="45">
        <v>1.210732740464636</v>
      </c>
      <c r="Z291" s="45">
        <v>1865</v>
      </c>
      <c r="AA291" s="45">
        <v>370</v>
      </c>
      <c r="AB291" s="45" t="s">
        <v>76</v>
      </c>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c r="BI291" s="139"/>
      <c r="BJ291" s="139"/>
      <c r="BK291" s="139"/>
      <c r="BL291" s="139"/>
      <c r="BM291" s="139"/>
      <c r="BN291" s="139"/>
      <c r="BO291" s="139"/>
      <c r="BP291" s="139"/>
      <c r="BQ291" s="139"/>
      <c r="BR291" s="139"/>
      <c r="BS291" s="139"/>
      <c r="BT291" s="139"/>
      <c r="BU291" s="139"/>
      <c r="BV291" s="139"/>
      <c r="BW291" s="139"/>
      <c r="BX291" s="139"/>
      <c r="BY291" s="139"/>
      <c r="BZ291" s="139"/>
      <c r="CA291" s="139"/>
      <c r="CB291" s="139"/>
      <c r="CC291" s="139"/>
      <c r="CD291" s="139"/>
      <c r="CE291" s="139"/>
      <c r="CF291" s="139"/>
      <c r="CG291" s="139"/>
      <c r="CH291" s="139"/>
      <c r="CI291" s="139"/>
      <c r="CJ291" s="139"/>
      <c r="CK291" s="139"/>
      <c r="CL291" s="139"/>
      <c r="CM291" s="139"/>
      <c r="CN291" s="139"/>
      <c r="CO291" s="139"/>
      <c r="CP291" s="139"/>
      <c r="CQ291" s="139"/>
      <c r="CR291" s="139"/>
      <c r="CS291" s="139"/>
      <c r="CT291" s="139"/>
      <c r="CU291" s="139"/>
      <c r="CV291" s="139"/>
      <c r="CW291" s="139"/>
      <c r="CX291" s="139"/>
      <c r="CY291" s="139"/>
      <c r="CZ291" s="139"/>
      <c r="DA291" s="139"/>
      <c r="DB291" s="139"/>
      <c r="DC291" s="139"/>
      <c r="DD291" s="139"/>
      <c r="DE291" s="139"/>
      <c r="DF291" s="139"/>
      <c r="DG291" s="139"/>
      <c r="DH291" s="139"/>
      <c r="DI291" s="139"/>
      <c r="DJ291" s="139"/>
      <c r="DK291" s="139"/>
      <c r="DL291" s="139"/>
      <c r="DM291" s="139"/>
      <c r="DN291" s="139"/>
      <c r="DO291" s="139"/>
      <c r="DP291" s="139"/>
      <c r="DQ291" s="139"/>
      <c r="DR291" s="139"/>
      <c r="DS291" s="139"/>
      <c r="DT291" s="139"/>
      <c r="DU291" s="139"/>
      <c r="DV291" s="139"/>
      <c r="DW291" s="139"/>
      <c r="DX291" s="139"/>
      <c r="DY291" s="139"/>
      <c r="DZ291" s="139"/>
      <c r="EA291" s="139"/>
      <c r="EB291" s="139"/>
      <c r="EC291" s="139"/>
      <c r="ED291" s="139"/>
      <c r="EE291" s="139"/>
      <c r="EF291" s="139"/>
      <c r="EG291" s="139"/>
      <c r="EH291" s="139"/>
      <c r="EI291" s="139"/>
      <c r="EJ291" s="139"/>
      <c r="EK291" s="139"/>
      <c r="EL291" s="139"/>
      <c r="EM291" s="139"/>
      <c r="EN291" s="139"/>
      <c r="EO291" s="139"/>
      <c r="EP291" s="139"/>
      <c r="EQ291" s="139"/>
      <c r="ER291" s="139"/>
      <c r="ES291" s="139"/>
      <c r="ET291" s="139"/>
      <c r="EU291" s="139"/>
      <c r="EV291" s="139"/>
      <c r="EW291" s="139"/>
      <c r="EX291" s="139"/>
      <c r="EY291" s="139"/>
      <c r="EZ291" s="139"/>
      <c r="FA291" s="139"/>
      <c r="FB291" s="139"/>
      <c r="FC291" s="139"/>
      <c r="FD291" s="139"/>
      <c r="FE291" s="139"/>
      <c r="FF291" s="139"/>
      <c r="FG291" s="142"/>
      <c r="FH291" s="142"/>
      <c r="FI291" s="142"/>
      <c r="FJ291" s="142"/>
      <c r="FK291" s="142"/>
      <c r="FL291" s="142"/>
      <c r="FM291" s="142"/>
      <c r="FN291" s="142"/>
      <c r="FO291" s="142"/>
      <c r="FP291" s="142"/>
      <c r="FQ291" s="142"/>
      <c r="FR291" s="142"/>
      <c r="FS291" s="142"/>
      <c r="FT291" s="142"/>
      <c r="FU291" s="142"/>
      <c r="FV291" s="142"/>
      <c r="FW291" s="142"/>
      <c r="FX291" s="142"/>
      <c r="FY291" s="142"/>
      <c r="FZ291" s="142"/>
      <c r="GA291" s="142"/>
      <c r="GB291" s="142"/>
      <c r="GC291" s="142"/>
      <c r="GD291" s="142"/>
      <c r="GE291" s="142"/>
      <c r="GF291" s="142"/>
      <c r="GG291" s="142"/>
      <c r="GH291" s="142"/>
      <c r="GI291" s="142"/>
      <c r="GJ291" s="142"/>
      <c r="GK291" s="142"/>
      <c r="GL291" s="142"/>
      <c r="GM291" s="142"/>
      <c r="GN291" s="142"/>
      <c r="GO291" s="142"/>
      <c r="GP291" s="142"/>
      <c r="GQ291" s="142"/>
      <c r="GR291" s="142"/>
      <c r="GS291" s="142"/>
      <c r="GT291" s="142"/>
      <c r="GU291" s="142"/>
      <c r="GV291" s="142"/>
      <c r="GW291" s="142"/>
      <c r="GX291" s="142"/>
      <c r="GY291" s="142"/>
      <c r="GZ291" s="142"/>
      <c r="HA291" s="142"/>
      <c r="HB291" s="142"/>
      <c r="HC291" s="142"/>
      <c r="HD291" s="142"/>
      <c r="HE291" s="142"/>
      <c r="HF291" s="142"/>
      <c r="HG291" s="142"/>
      <c r="HH291" s="142"/>
      <c r="HI291" s="142"/>
      <c r="HJ291" s="142"/>
      <c r="HK291" s="142"/>
      <c r="HL291" s="142"/>
      <c r="HM291" s="142"/>
      <c r="HN291" s="142"/>
      <c r="HO291" s="142"/>
      <c r="HP291" s="142"/>
      <c r="HQ291" s="142"/>
      <c r="HR291" s="142"/>
      <c r="HS291" s="142"/>
      <c r="HT291" s="142"/>
      <c r="HU291" s="142"/>
      <c r="HV291" s="142"/>
      <c r="HW291" s="142"/>
      <c r="HX291" s="142"/>
      <c r="HY291" s="142"/>
      <c r="HZ291" s="142"/>
      <c r="IA291" s="142"/>
      <c r="IB291" s="142"/>
      <c r="IC291" s="142"/>
      <c r="ID291" s="142"/>
      <c r="IE291" s="142"/>
      <c r="IF291" s="142"/>
      <c r="IG291" s="142"/>
      <c r="IH291" s="142"/>
      <c r="II291" s="142"/>
      <c r="IJ291" s="142"/>
      <c r="IK291" s="142"/>
      <c r="IL291" s="142"/>
      <c r="IM291" s="142"/>
      <c r="IN291" s="142"/>
      <c r="IO291" s="142"/>
      <c r="IP291" s="142"/>
      <c r="IQ291" s="142"/>
      <c r="IR291" s="142"/>
      <c r="IS291" s="142"/>
      <c r="IT291" s="142"/>
      <c r="IU291" s="142"/>
      <c r="IV291" s="142"/>
      <c r="IW291" s="142"/>
      <c r="IX291" s="142"/>
      <c r="IY291" s="142"/>
      <c r="IZ291" s="142"/>
      <c r="JA291" s="142"/>
      <c r="JB291" s="142"/>
      <c r="JC291" s="142"/>
      <c r="JD291" s="142"/>
      <c r="JE291" s="142"/>
      <c r="JF291" s="142"/>
      <c r="JG291" s="142"/>
      <c r="JH291" s="142"/>
      <c r="JI291" s="142"/>
      <c r="JJ291" s="142"/>
      <c r="JK291" s="142"/>
      <c r="JL291" s="142"/>
      <c r="JM291" s="142"/>
      <c r="JN291" s="142"/>
      <c r="JO291" s="142"/>
      <c r="JP291" s="142"/>
      <c r="JQ291" s="142"/>
      <c r="JR291" s="142"/>
      <c r="JS291" s="142"/>
      <c r="JT291" s="142"/>
      <c r="JU291" s="142"/>
      <c r="JV291" s="142"/>
      <c r="JW291" s="142"/>
      <c r="JX291" s="142"/>
      <c r="JY291" s="142"/>
      <c r="JZ291" s="142"/>
      <c r="KA291" s="142"/>
      <c r="KB291" s="142"/>
      <c r="KC291" s="142"/>
      <c r="KD291" s="142"/>
      <c r="KE291" s="142"/>
      <c r="KF291" s="142"/>
      <c r="KG291" s="142"/>
      <c r="KH291" s="142"/>
      <c r="KI291" s="142"/>
      <c r="KJ291" s="142"/>
      <c r="KK291" s="142"/>
      <c r="KL291" s="142"/>
      <c r="KM291" s="142"/>
      <c r="KN291" s="142"/>
      <c r="KO291" s="142"/>
      <c r="KP291" s="142"/>
      <c r="KQ291" s="142"/>
      <c r="KR291" s="142"/>
      <c r="KS291" s="142"/>
      <c r="KT291" s="142"/>
      <c r="KU291" s="142"/>
      <c r="KV291" s="142"/>
      <c r="KW291" s="142"/>
      <c r="KX291" s="142"/>
      <c r="KY291" s="142"/>
      <c r="KZ291" s="142"/>
      <c r="LA291" s="142"/>
      <c r="LB291" s="142"/>
      <c r="LC291" s="142"/>
      <c r="LD291" s="142"/>
      <c r="LE291" s="142"/>
      <c r="LF291" s="142"/>
      <c r="LG291" s="142"/>
      <c r="LH291" s="142"/>
      <c r="LI291" s="142"/>
      <c r="LJ291" s="142"/>
      <c r="LK291" s="142"/>
      <c r="LL291" s="142"/>
      <c r="LM291" s="142"/>
      <c r="LN291" s="142"/>
      <c r="LO291" s="142"/>
      <c r="LP291" s="142"/>
      <c r="LQ291" s="142"/>
      <c r="LR291" s="142"/>
      <c r="LS291" s="142"/>
      <c r="LT291" s="142"/>
      <c r="LU291" s="142"/>
      <c r="LV291" s="142"/>
      <c r="LW291" s="142"/>
      <c r="LX291" s="142"/>
      <c r="LY291" s="142"/>
      <c r="LZ291" s="142"/>
      <c r="MA291" s="142"/>
      <c r="MB291" s="142"/>
      <c r="MC291" s="142"/>
      <c r="MD291" s="142"/>
      <c r="ME291" s="142"/>
      <c r="MF291" s="142"/>
      <c r="MG291" s="142"/>
      <c r="MH291" s="142"/>
      <c r="MI291" s="142"/>
      <c r="MJ291" s="142"/>
      <c r="MK291" s="142"/>
      <c r="ML291" s="142"/>
      <c r="MM291" s="142"/>
      <c r="MN291" s="142"/>
      <c r="MO291" s="142"/>
      <c r="MP291" s="142"/>
      <c r="MQ291" s="142"/>
      <c r="MR291" s="142"/>
      <c r="MS291" s="142"/>
      <c r="MT291" s="142"/>
      <c r="MU291" s="142"/>
      <c r="MV291" s="142"/>
      <c r="MW291" s="142"/>
      <c r="MX291" s="142"/>
      <c r="MY291" s="142"/>
      <c r="MZ291" s="142"/>
      <c r="NA291" s="142"/>
      <c r="NB291" s="142"/>
      <c r="NC291" s="142"/>
      <c r="ND291" s="142"/>
      <c r="NE291" s="142"/>
      <c r="NF291" s="142"/>
      <c r="NG291" s="142"/>
      <c r="NH291" s="142"/>
      <c r="NI291" s="142"/>
      <c r="NJ291" s="142"/>
      <c r="NK291" s="142"/>
      <c r="NL291" s="142"/>
      <c r="NM291" s="142"/>
      <c r="NN291" s="142"/>
      <c r="NO291" s="142"/>
      <c r="NP291" s="142"/>
      <c r="NQ291" s="142"/>
      <c r="NR291" s="142"/>
      <c r="NS291" s="142"/>
      <c r="NT291" s="142"/>
      <c r="NU291" s="142"/>
      <c r="NV291" s="142"/>
      <c r="NW291" s="142"/>
      <c r="NX291" s="142"/>
      <c r="NY291" s="142"/>
      <c r="NZ291" s="142"/>
      <c r="OA291" s="142"/>
      <c r="OB291" s="142"/>
      <c r="OC291" s="142"/>
      <c r="OD291" s="142"/>
      <c r="OE291" s="142"/>
      <c r="OF291" s="142"/>
      <c r="OG291" s="142"/>
      <c r="OH291" s="142"/>
      <c r="OI291" s="142"/>
      <c r="OJ291" s="142"/>
      <c r="OK291" s="142"/>
      <c r="OL291" s="142"/>
      <c r="OM291" s="142"/>
      <c r="ON291" s="142"/>
      <c r="OO291" s="142"/>
      <c r="OP291" s="142"/>
      <c r="OQ291" s="142"/>
      <c r="OR291" s="142"/>
      <c r="OS291" s="142"/>
      <c r="OT291" s="142"/>
      <c r="OU291" s="142"/>
      <c r="OV291" s="142"/>
      <c r="OW291" s="142"/>
      <c r="OX291" s="142"/>
      <c r="OY291" s="142"/>
      <c r="OZ291" s="142"/>
      <c r="PA291" s="142"/>
      <c r="PB291" s="142"/>
      <c r="PC291" s="142"/>
      <c r="PD291" s="142"/>
      <c r="PE291" s="142"/>
      <c r="PF291" s="142"/>
      <c r="PG291" s="142"/>
      <c r="PH291" s="142"/>
      <c r="PI291" s="142"/>
      <c r="PJ291" s="142"/>
      <c r="PK291" s="142"/>
      <c r="PL291" s="142"/>
      <c r="PM291" s="142"/>
      <c r="PN291" s="142"/>
      <c r="PO291" s="142"/>
      <c r="PP291" s="142"/>
      <c r="PQ291" s="142"/>
      <c r="PR291" s="142"/>
      <c r="PS291" s="142"/>
      <c r="PT291" s="142"/>
      <c r="PU291" s="142"/>
      <c r="PV291" s="142"/>
      <c r="PW291" s="142"/>
      <c r="PX291" s="142"/>
      <c r="PY291" s="142"/>
      <c r="PZ291" s="142"/>
      <c r="QA291" s="142"/>
      <c r="QB291" s="142"/>
      <c r="QC291" s="142"/>
      <c r="QD291" s="142"/>
      <c r="QE291" s="142"/>
      <c r="QF291" s="142"/>
      <c r="QG291" s="142"/>
      <c r="QH291" s="142"/>
      <c r="QI291" s="142"/>
      <c r="QJ291" s="142"/>
      <c r="QK291" s="142"/>
      <c r="QL291" s="142"/>
      <c r="QM291" s="142"/>
      <c r="QN291" s="142"/>
      <c r="QO291" s="142"/>
      <c r="QP291" s="142"/>
      <c r="QQ291" s="142"/>
      <c r="QR291" s="142"/>
      <c r="QS291" s="142"/>
      <c r="QT291" s="142"/>
      <c r="QU291" s="142"/>
      <c r="QV291" s="142"/>
      <c r="QW291" s="142"/>
      <c r="QX291" s="142"/>
      <c r="QY291" s="142"/>
      <c r="QZ291" s="142"/>
      <c r="RA291" s="142"/>
      <c r="RB291" s="142"/>
      <c r="RC291" s="142"/>
      <c r="RD291" s="142"/>
      <c r="RE291" s="142"/>
      <c r="RF291" s="142"/>
      <c r="RG291" s="142"/>
      <c r="RH291" s="142"/>
      <c r="RI291" s="142"/>
      <c r="RJ291" s="142"/>
      <c r="RK291" s="142"/>
      <c r="RL291" s="142"/>
      <c r="RM291" s="142"/>
      <c r="RN291" s="142"/>
      <c r="RO291" s="142"/>
      <c r="RP291" s="142"/>
      <c r="RQ291" s="142"/>
      <c r="RR291" s="142"/>
      <c r="RS291" s="142"/>
      <c r="RT291" s="142"/>
      <c r="RU291" s="142"/>
      <c r="RV291" s="142"/>
      <c r="RW291" s="142"/>
      <c r="RX291" s="142"/>
      <c r="RY291" s="142"/>
      <c r="RZ291" s="142"/>
      <c r="SA291" s="142"/>
      <c r="SB291" s="142"/>
      <c r="SC291" s="142"/>
      <c r="SD291" s="142"/>
      <c r="SE291" s="142"/>
      <c r="SF291" s="142"/>
      <c r="SG291" s="142"/>
      <c r="SH291" s="142"/>
      <c r="SI291" s="142"/>
      <c r="SJ291" s="142"/>
      <c r="SK291" s="142"/>
      <c r="SL291" s="142"/>
      <c r="SM291" s="142"/>
      <c r="SN291" s="142"/>
      <c r="SO291" s="142"/>
      <c r="SP291" s="142"/>
      <c r="SQ291" s="142"/>
      <c r="SR291" s="142"/>
      <c r="SS291" s="142"/>
      <c r="ST291" s="142"/>
      <c r="SU291" s="142"/>
      <c r="SV291" s="142"/>
      <c r="SW291" s="142"/>
      <c r="SX291" s="142"/>
      <c r="SY291" s="142"/>
      <c r="SZ291" s="142"/>
      <c r="TA291" s="142"/>
      <c r="TB291" s="142"/>
      <c r="TC291" s="142"/>
      <c r="TD291" s="142"/>
      <c r="TE291" s="142"/>
      <c r="TF291" s="142"/>
      <c r="TG291" s="142"/>
      <c r="TH291" s="142"/>
      <c r="TI291" s="142"/>
      <c r="TJ291" s="142"/>
      <c r="TK291" s="142"/>
      <c r="TL291" s="142"/>
      <c r="TM291" s="142"/>
      <c r="TN291" s="142"/>
      <c r="TO291" s="142"/>
      <c r="TP291" s="142"/>
      <c r="TQ291" s="142"/>
      <c r="TR291" s="142"/>
      <c r="TS291" s="142"/>
      <c r="TT291" s="142"/>
      <c r="TU291" s="142"/>
      <c r="TV291" s="142"/>
      <c r="TW291" s="142"/>
      <c r="TX291" s="142"/>
      <c r="TY291" s="142"/>
      <c r="TZ291" s="142"/>
      <c r="UA291" s="142"/>
      <c r="UB291" s="142"/>
      <c r="UC291" s="142"/>
      <c r="UD291" s="142"/>
      <c r="UE291" s="142"/>
      <c r="UF291" s="142"/>
      <c r="UG291" s="142"/>
      <c r="UH291" s="142"/>
      <c r="UI291" s="142"/>
      <c r="UJ291" s="142"/>
      <c r="UK291" s="142"/>
      <c r="UL291" s="142"/>
      <c r="UM291" s="142"/>
      <c r="UN291" s="142"/>
      <c r="UO291" s="142"/>
      <c r="UP291" s="142"/>
      <c r="UQ291" s="142"/>
      <c r="UR291" s="142"/>
      <c r="US291" s="142"/>
      <c r="UT291" s="142"/>
      <c r="UU291" s="142"/>
      <c r="UV291" s="142"/>
      <c r="UW291" s="142"/>
      <c r="UX291" s="142"/>
      <c r="UY291" s="142"/>
      <c r="UZ291" s="142"/>
      <c r="VA291" s="142"/>
      <c r="VB291" s="142"/>
      <c r="VC291" s="142"/>
      <c r="VD291" s="142"/>
      <c r="VE291" s="142"/>
      <c r="VF291" s="142"/>
      <c r="VG291" s="142"/>
      <c r="VH291" s="142"/>
      <c r="VI291" s="142"/>
      <c r="VJ291" s="142"/>
      <c r="VK291" s="142"/>
      <c r="VL291" s="142"/>
      <c r="VM291" s="142"/>
      <c r="VN291" s="142"/>
      <c r="VO291" s="142"/>
      <c r="VP291" s="142"/>
      <c r="VQ291" s="142"/>
      <c r="VR291" s="142"/>
      <c r="VS291" s="142"/>
      <c r="VT291" s="142"/>
      <c r="VU291" s="142"/>
      <c r="VV291" s="142"/>
      <c r="VW291" s="142"/>
      <c r="VX291" s="142"/>
      <c r="VY291" s="142"/>
      <c r="VZ291" s="142"/>
      <c r="WA291" s="142"/>
      <c r="WB291" s="142"/>
      <c r="WC291" s="142"/>
      <c r="WD291" s="142"/>
      <c r="WE291" s="142"/>
      <c r="WF291" s="142"/>
      <c r="WG291" s="142"/>
      <c r="WH291" s="142"/>
      <c r="WI291" s="142"/>
      <c r="WJ291" s="142"/>
      <c r="WK291" s="142"/>
      <c r="WL291" s="142"/>
      <c r="WM291" s="142"/>
      <c r="WN291" s="142"/>
      <c r="WO291" s="142"/>
      <c r="WP291" s="142"/>
      <c r="WQ291" s="142"/>
      <c r="WR291" s="142"/>
      <c r="WS291" s="142"/>
      <c r="WT291" s="142"/>
      <c r="WU291" s="142"/>
      <c r="WV291" s="142"/>
      <c r="WW291" s="142"/>
      <c r="WX291" s="142"/>
      <c r="WY291" s="142"/>
      <c r="WZ291" s="142"/>
      <c r="XA291" s="142"/>
      <c r="XB291" s="142"/>
      <c r="XC291" s="142"/>
      <c r="XD291" s="142"/>
      <c r="XE291" s="142"/>
      <c r="XF291" s="142"/>
      <c r="XG291" s="142"/>
      <c r="XH291" s="142"/>
      <c r="XI291" s="142"/>
      <c r="XJ291" s="142"/>
      <c r="XK291" s="142"/>
      <c r="XL291" s="142"/>
      <c r="XM291" s="142"/>
      <c r="XN291" s="142"/>
      <c r="XO291" s="142"/>
      <c r="XP291" s="142"/>
      <c r="XQ291" s="142"/>
      <c r="XR291" s="142"/>
      <c r="XS291" s="142"/>
      <c r="XT291" s="142"/>
      <c r="XU291" s="142"/>
      <c r="XV291" s="142"/>
      <c r="XW291" s="142"/>
      <c r="XX291" s="142"/>
      <c r="XY291" s="142"/>
      <c r="XZ291" s="142"/>
      <c r="YA291" s="142"/>
      <c r="YB291" s="142"/>
      <c r="YC291" s="142"/>
      <c r="YD291" s="142"/>
      <c r="YE291" s="142"/>
      <c r="YF291" s="142"/>
      <c r="YG291" s="142"/>
      <c r="YH291" s="142"/>
      <c r="YI291" s="142"/>
      <c r="YJ291" s="142"/>
      <c r="YK291" s="142"/>
      <c r="YL291" s="142"/>
      <c r="YM291" s="142"/>
      <c r="YN291" s="142"/>
      <c r="YO291" s="142"/>
      <c r="YP291" s="142"/>
      <c r="YQ291" s="142"/>
      <c r="YR291" s="142"/>
      <c r="YS291" s="142"/>
      <c r="YT291" s="142"/>
      <c r="YU291" s="142"/>
      <c r="YV291" s="142"/>
      <c r="YW291" s="142"/>
      <c r="YX291" s="142"/>
      <c r="YY291" s="142"/>
      <c r="YZ291" s="142"/>
      <c r="ZA291" s="142"/>
      <c r="ZB291" s="142"/>
      <c r="ZC291" s="142"/>
      <c r="ZD291" s="142"/>
      <c r="ZE291" s="142"/>
      <c r="ZF291" s="142"/>
      <c r="ZG291" s="142"/>
      <c r="ZH291" s="142"/>
      <c r="ZI291" s="142"/>
      <c r="ZJ291" s="142"/>
      <c r="ZK291" s="142"/>
      <c r="ZL291" s="142"/>
      <c r="ZM291" s="142"/>
      <c r="ZN291" s="142"/>
      <c r="ZO291" s="142"/>
      <c r="ZP291" s="142"/>
      <c r="ZQ291" s="142"/>
      <c r="ZR291" s="142"/>
      <c r="ZS291" s="142"/>
      <c r="ZT291" s="142"/>
      <c r="ZU291" s="142"/>
      <c r="ZV291" s="142"/>
      <c r="ZW291" s="142"/>
      <c r="ZX291" s="142"/>
      <c r="ZY291" s="142"/>
      <c r="ZZ291" s="142"/>
      <c r="AAA291" s="142"/>
      <c r="AAB291" s="142"/>
      <c r="AAC291" s="142"/>
      <c r="AAD291" s="142"/>
      <c r="AAE291" s="142"/>
      <c r="AAF291" s="142"/>
      <c r="AAG291" s="142"/>
      <c r="AAH291" s="142"/>
      <c r="AAI291" s="142"/>
      <c r="AAJ291" s="142"/>
      <c r="AAK291" s="142"/>
      <c r="AAL291" s="142"/>
      <c r="AAM291" s="142"/>
      <c r="AAN291" s="142"/>
      <c r="AAO291" s="142"/>
      <c r="AAP291" s="142"/>
      <c r="AAQ291" s="142"/>
      <c r="AAR291" s="142"/>
      <c r="AAS291" s="142"/>
      <c r="AAT291" s="142"/>
      <c r="AAU291" s="142"/>
      <c r="AAV291" s="142"/>
      <c r="AAW291" s="142"/>
      <c r="AAX291" s="142"/>
      <c r="AAY291" s="142"/>
      <c r="AAZ291" s="142"/>
      <c r="ABA291" s="142"/>
      <c r="ABB291" s="142"/>
      <c r="ABC291" s="142"/>
      <c r="ABD291" s="142"/>
      <c r="ABE291" s="142"/>
      <c r="ABF291" s="142"/>
      <c r="ABG291" s="142"/>
      <c r="ABH291" s="142"/>
      <c r="ABI291" s="142"/>
      <c r="ABJ291" s="142"/>
      <c r="ABK291" s="142"/>
      <c r="ABL291" s="142"/>
      <c r="ABM291" s="142"/>
      <c r="ABN291" s="142"/>
      <c r="ABO291" s="142"/>
      <c r="ABP291" s="142"/>
      <c r="ABQ291" s="142"/>
      <c r="ABR291" s="142"/>
      <c r="ABS291" s="142"/>
      <c r="ABT291" s="142"/>
      <c r="ABU291" s="142"/>
      <c r="ABV291" s="142"/>
      <c r="ABW291" s="142"/>
      <c r="ABX291" s="142"/>
      <c r="ABY291" s="142"/>
      <c r="ABZ291" s="142"/>
      <c r="ACA291" s="142"/>
      <c r="ACB291" s="142"/>
      <c r="ACC291" s="142"/>
      <c r="ACD291" s="142"/>
      <c r="ACE291" s="142"/>
      <c r="ACF291" s="142"/>
      <c r="ACG291" s="142"/>
      <c r="ACH291" s="142"/>
      <c r="ACI291" s="142"/>
      <c r="ACJ291" s="142"/>
      <c r="ACK291" s="142"/>
      <c r="ACL291" s="142"/>
      <c r="ACM291" s="142"/>
      <c r="ACN291" s="142"/>
      <c r="ACO291" s="142"/>
      <c r="ACP291" s="142"/>
      <c r="ACQ291" s="142"/>
      <c r="ACR291" s="142"/>
      <c r="ACS291" s="142"/>
      <c r="ACT291" s="142"/>
      <c r="ACU291" s="142"/>
      <c r="ACV291" s="142"/>
      <c r="ACW291" s="142"/>
      <c r="ACX291" s="142"/>
      <c r="ACY291" s="142"/>
      <c r="ACZ291" s="142"/>
      <c r="ADA291" s="142"/>
      <c r="ADB291" s="142"/>
      <c r="ADC291" s="142"/>
      <c r="ADD291" s="142"/>
      <c r="ADE291" s="142"/>
      <c r="ADF291" s="142"/>
      <c r="ADG291" s="142"/>
      <c r="ADH291" s="142"/>
      <c r="ADI291" s="142"/>
      <c r="ADJ291" s="142"/>
      <c r="ADK291" s="142"/>
      <c r="ADL291" s="142"/>
      <c r="ADM291" s="142"/>
      <c r="ADN291" s="142"/>
      <c r="ADO291" s="142"/>
      <c r="ADP291" s="142"/>
      <c r="ADQ291" s="142"/>
      <c r="ADR291" s="142"/>
      <c r="ADS291" s="142"/>
      <c r="ADT291" s="142"/>
      <c r="ADU291" s="142"/>
      <c r="ADV291" s="142"/>
      <c r="ADW291" s="142"/>
      <c r="ADX291" s="142"/>
      <c r="ADY291" s="142"/>
      <c r="ADZ291" s="142"/>
      <c r="AEA291" s="142"/>
      <c r="AEB291" s="142"/>
      <c r="AEC291" s="142"/>
      <c r="AED291" s="142"/>
    </row>
    <row r="292" spans="1:810" customFormat="1" ht="15" customHeight="1" x14ac:dyDescent="0.3">
      <c r="A292" s="49"/>
      <c r="B292" s="51">
        <v>3</v>
      </c>
      <c r="C292" s="78" t="s">
        <v>641</v>
      </c>
      <c r="D292" s="87" t="s">
        <v>494</v>
      </c>
      <c r="E292" s="79" t="s">
        <v>58</v>
      </c>
      <c r="F292" s="79" t="s">
        <v>204</v>
      </c>
      <c r="G292" s="79">
        <v>15</v>
      </c>
      <c r="H292" s="80"/>
      <c r="I292" s="79">
        <v>1</v>
      </c>
      <c r="J292" s="79" t="s">
        <v>32</v>
      </c>
      <c r="K292" s="79" t="s">
        <v>96</v>
      </c>
      <c r="L292" s="105">
        <v>115</v>
      </c>
      <c r="M292" s="82">
        <v>1940</v>
      </c>
      <c r="N292" s="104">
        <v>1940</v>
      </c>
      <c r="O292" s="80"/>
      <c r="P292" s="84"/>
      <c r="Q292" s="84"/>
      <c r="R292" s="85" t="s">
        <v>302</v>
      </c>
      <c r="S292" s="86"/>
      <c r="T292" s="45"/>
      <c r="U292" s="46" t="str">
        <f t="shared" si="4"/>
        <v>Pb</v>
      </c>
      <c r="V292" s="45"/>
      <c r="W292" s="45"/>
      <c r="X292" s="45"/>
      <c r="Y292" s="45"/>
      <c r="Z292" s="45"/>
      <c r="AA292" s="45"/>
      <c r="AB292" s="45"/>
      <c r="AC292" s="10"/>
      <c r="AD292" s="139"/>
      <c r="AE292" s="139"/>
      <c r="AF292" s="139"/>
      <c r="AG292" s="139"/>
      <c r="AH292" s="139"/>
      <c r="AI292" s="139"/>
      <c r="AJ292" s="139"/>
      <c r="AK292" s="139"/>
      <c r="AL292" s="139"/>
      <c r="AM292" s="139"/>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c r="BH292" s="139"/>
      <c r="BI292" s="139"/>
      <c r="BJ292" s="139"/>
      <c r="BK292" s="139"/>
      <c r="BL292" s="139"/>
      <c r="BM292" s="139"/>
      <c r="BN292" s="139"/>
      <c r="BO292" s="139"/>
      <c r="BP292" s="139"/>
      <c r="BQ292" s="139"/>
      <c r="BR292" s="139"/>
      <c r="BS292" s="139"/>
      <c r="BT292" s="139"/>
      <c r="BU292" s="139"/>
      <c r="BV292" s="139"/>
      <c r="BW292" s="139"/>
      <c r="BX292" s="139"/>
      <c r="BY292" s="139"/>
      <c r="BZ292" s="139"/>
      <c r="CA292" s="139"/>
      <c r="CB292" s="139"/>
      <c r="CC292" s="139"/>
      <c r="CD292" s="139"/>
      <c r="CE292" s="139"/>
      <c r="CF292" s="139"/>
      <c r="CG292" s="139"/>
      <c r="CH292" s="139"/>
      <c r="CI292" s="139"/>
      <c r="CJ292" s="139"/>
      <c r="CK292" s="139"/>
      <c r="CL292" s="139"/>
      <c r="CM292" s="139"/>
      <c r="CN292" s="139"/>
      <c r="CO292" s="139"/>
      <c r="CP292" s="139"/>
      <c r="CQ292" s="139"/>
      <c r="CR292" s="139"/>
      <c r="CS292" s="139"/>
      <c r="CT292" s="139"/>
      <c r="CU292" s="139"/>
      <c r="CV292" s="139"/>
      <c r="CW292" s="139"/>
      <c r="CX292" s="139"/>
      <c r="CY292" s="139"/>
      <c r="CZ292" s="139"/>
      <c r="DA292" s="139"/>
      <c r="DB292" s="139"/>
      <c r="DC292" s="139"/>
      <c r="DD292" s="139"/>
      <c r="DE292" s="139"/>
      <c r="DF292" s="139"/>
      <c r="DG292" s="139"/>
      <c r="DH292" s="139"/>
      <c r="DI292" s="139"/>
      <c r="DJ292" s="139"/>
      <c r="DK292" s="139"/>
      <c r="DL292" s="139"/>
      <c r="DM292" s="139"/>
      <c r="DN292" s="139"/>
      <c r="DO292" s="139"/>
      <c r="DP292" s="139"/>
      <c r="DQ292" s="139"/>
      <c r="DR292" s="139"/>
      <c r="DS292" s="139"/>
      <c r="DT292" s="139"/>
      <c r="DU292" s="139"/>
      <c r="DV292" s="139"/>
      <c r="DW292" s="139"/>
      <c r="DX292" s="139"/>
      <c r="DY292" s="139"/>
      <c r="DZ292" s="139"/>
      <c r="EA292" s="139"/>
      <c r="EB292" s="139"/>
      <c r="EC292" s="139"/>
      <c r="ED292" s="139"/>
      <c r="EE292" s="139"/>
      <c r="EF292" s="139"/>
      <c r="EG292" s="139"/>
      <c r="EH292" s="139"/>
      <c r="EI292" s="139"/>
      <c r="EJ292" s="139"/>
      <c r="EK292" s="139"/>
      <c r="EL292" s="139"/>
      <c r="EM292" s="139"/>
      <c r="EN292" s="139"/>
      <c r="EO292" s="139"/>
      <c r="EP292" s="139"/>
      <c r="EQ292" s="139"/>
      <c r="ER292" s="139"/>
      <c r="ES292" s="139"/>
      <c r="ET292" s="139"/>
      <c r="EU292" s="139"/>
      <c r="EV292" s="139"/>
      <c r="EW292" s="139"/>
      <c r="EX292" s="139"/>
      <c r="EY292" s="139"/>
      <c r="EZ292" s="139"/>
      <c r="FA292" s="139"/>
      <c r="FB292" s="139"/>
      <c r="FC292" s="139"/>
      <c r="FD292" s="139"/>
      <c r="FE292" s="139"/>
      <c r="FF292" s="139"/>
      <c r="FG292" s="141"/>
      <c r="FH292" s="141"/>
      <c r="FI292" s="141"/>
      <c r="FJ292" s="141"/>
      <c r="FK292" s="141"/>
      <c r="FL292" s="141"/>
      <c r="FM292" s="141"/>
      <c r="FN292" s="141"/>
      <c r="FO292" s="141"/>
      <c r="FP292" s="141"/>
      <c r="FQ292" s="141"/>
      <c r="FR292" s="141"/>
      <c r="FS292" s="141"/>
      <c r="FT292" s="141"/>
      <c r="FU292" s="141"/>
      <c r="FV292" s="141"/>
      <c r="FW292" s="141"/>
      <c r="FX292" s="141"/>
      <c r="FY292" s="141"/>
      <c r="FZ292" s="141"/>
      <c r="GA292" s="141"/>
      <c r="GB292" s="141"/>
      <c r="GC292" s="141"/>
      <c r="GD292" s="141"/>
      <c r="GE292" s="141"/>
      <c r="GF292" s="141"/>
      <c r="GG292" s="141"/>
      <c r="GH292" s="141"/>
      <c r="GI292" s="141"/>
      <c r="GJ292" s="141"/>
      <c r="GK292" s="141"/>
      <c r="GL292" s="141"/>
      <c r="GM292" s="141"/>
      <c r="GN292" s="141"/>
      <c r="GO292" s="141"/>
      <c r="GP292" s="141"/>
      <c r="GQ292" s="141"/>
      <c r="GR292" s="141"/>
      <c r="GS292" s="141"/>
      <c r="GT292" s="141"/>
      <c r="GU292" s="141"/>
      <c r="GV292" s="141"/>
      <c r="GW292" s="141"/>
      <c r="GX292" s="141"/>
      <c r="GY292" s="141"/>
      <c r="GZ292" s="141"/>
      <c r="HA292" s="141"/>
      <c r="HB292" s="141"/>
      <c r="HC292" s="141"/>
      <c r="HD292" s="141"/>
      <c r="HE292" s="141"/>
      <c r="HF292" s="141"/>
      <c r="HG292" s="141"/>
      <c r="HH292" s="141"/>
      <c r="HI292" s="141"/>
      <c r="HJ292" s="141"/>
      <c r="HK292" s="141"/>
      <c r="HL292" s="141"/>
      <c r="HM292" s="141"/>
      <c r="HN292" s="141"/>
      <c r="HO292" s="141"/>
      <c r="HP292" s="141"/>
      <c r="HQ292" s="141"/>
      <c r="HR292" s="141"/>
      <c r="HS292" s="141"/>
      <c r="HT292" s="141"/>
      <c r="HU292" s="141"/>
      <c r="HV292" s="141"/>
      <c r="HW292" s="141"/>
      <c r="HX292" s="141"/>
      <c r="HY292" s="141"/>
      <c r="HZ292" s="141"/>
      <c r="IA292" s="141"/>
      <c r="IB292" s="141"/>
      <c r="IC292" s="141"/>
      <c r="ID292" s="141"/>
      <c r="IE292" s="141"/>
      <c r="IF292" s="141"/>
      <c r="IG292" s="141"/>
      <c r="IH292" s="141"/>
      <c r="II292" s="141"/>
      <c r="IJ292" s="141"/>
      <c r="IK292" s="141"/>
      <c r="IL292" s="141"/>
      <c r="IM292" s="141"/>
      <c r="IN292" s="141"/>
      <c r="IO292" s="141"/>
      <c r="IP292" s="141"/>
      <c r="IQ292" s="141"/>
      <c r="IR292" s="141"/>
      <c r="IS292" s="141"/>
      <c r="IT292" s="141"/>
      <c r="IU292" s="141"/>
      <c r="IV292" s="141"/>
      <c r="IW292" s="141"/>
      <c r="IX292" s="141"/>
      <c r="IY292" s="141"/>
      <c r="IZ292" s="141"/>
      <c r="JA292" s="141"/>
      <c r="JB292" s="141"/>
      <c r="JC292" s="141"/>
      <c r="JD292" s="141"/>
      <c r="JE292" s="141"/>
      <c r="JF292" s="141"/>
      <c r="JG292" s="141"/>
      <c r="JH292" s="141"/>
      <c r="JI292" s="141"/>
      <c r="JJ292" s="141"/>
      <c r="JK292" s="141"/>
      <c r="JL292" s="141"/>
      <c r="JM292" s="141"/>
      <c r="JN292" s="141"/>
      <c r="JO292" s="141"/>
      <c r="JP292" s="141"/>
      <c r="JQ292" s="141"/>
      <c r="JR292" s="141"/>
      <c r="JS292" s="141"/>
      <c r="JT292" s="141"/>
      <c r="JU292" s="141"/>
      <c r="JV292" s="141"/>
      <c r="JW292" s="141"/>
      <c r="JX292" s="141"/>
      <c r="JY292" s="141"/>
      <c r="JZ292" s="141"/>
      <c r="KA292" s="141"/>
      <c r="KB292" s="141"/>
      <c r="KC292" s="141"/>
      <c r="KD292" s="141"/>
      <c r="KE292" s="141"/>
      <c r="KF292" s="141"/>
      <c r="KG292" s="141"/>
      <c r="KH292" s="141"/>
      <c r="KI292" s="141"/>
      <c r="KJ292" s="141"/>
      <c r="KK292" s="141"/>
      <c r="KL292" s="141"/>
      <c r="KM292" s="141"/>
      <c r="KN292" s="141"/>
      <c r="KO292" s="141"/>
      <c r="KP292" s="141"/>
      <c r="KQ292" s="141"/>
      <c r="KR292" s="141"/>
      <c r="KS292" s="141"/>
      <c r="KT292" s="141"/>
      <c r="KU292" s="141"/>
      <c r="KV292" s="141"/>
      <c r="KW292" s="141"/>
      <c r="KX292" s="141"/>
      <c r="KY292" s="141"/>
      <c r="KZ292" s="141"/>
      <c r="LA292" s="141"/>
      <c r="LB292" s="141"/>
      <c r="LC292" s="141"/>
      <c r="LD292" s="141"/>
      <c r="LE292" s="141"/>
      <c r="LF292" s="141"/>
      <c r="LG292" s="141"/>
      <c r="LH292" s="141"/>
      <c r="LI292" s="141"/>
      <c r="LJ292" s="141"/>
      <c r="LK292" s="141"/>
      <c r="LL292" s="141"/>
      <c r="LM292" s="141"/>
      <c r="LN292" s="141"/>
      <c r="LO292" s="141"/>
      <c r="LP292" s="141"/>
      <c r="LQ292" s="141"/>
      <c r="LR292" s="141"/>
      <c r="LS292" s="141"/>
      <c r="LT292" s="141"/>
      <c r="LU292" s="141"/>
      <c r="LV292" s="141"/>
      <c r="LW292" s="141"/>
      <c r="LX292" s="141"/>
      <c r="LY292" s="141"/>
      <c r="LZ292" s="141"/>
      <c r="MA292" s="141"/>
      <c r="MB292" s="141"/>
      <c r="MC292" s="141"/>
      <c r="MD292" s="141"/>
      <c r="ME292" s="141"/>
      <c r="MF292" s="141"/>
      <c r="MG292" s="141"/>
      <c r="MH292" s="141"/>
      <c r="MI292" s="141"/>
      <c r="MJ292" s="141"/>
      <c r="MK292" s="141"/>
      <c r="ML292" s="141"/>
      <c r="MM292" s="141"/>
      <c r="MN292" s="141"/>
      <c r="MO292" s="141"/>
      <c r="MP292" s="141"/>
      <c r="MQ292" s="141"/>
      <c r="MR292" s="141"/>
      <c r="MS292" s="141"/>
      <c r="MT292" s="141"/>
      <c r="MU292" s="141"/>
      <c r="MV292" s="141"/>
      <c r="MW292" s="141"/>
      <c r="MX292" s="141"/>
      <c r="MY292" s="141"/>
      <c r="MZ292" s="141"/>
      <c r="NA292" s="141"/>
      <c r="NB292" s="141"/>
      <c r="NC292" s="141"/>
      <c r="ND292" s="141"/>
      <c r="NE292" s="141"/>
      <c r="NF292" s="141"/>
      <c r="NG292" s="141"/>
      <c r="NH292" s="141"/>
      <c r="NI292" s="141"/>
      <c r="NJ292" s="141"/>
      <c r="NK292" s="141"/>
      <c r="NL292" s="141"/>
      <c r="NM292" s="141"/>
      <c r="NN292" s="141"/>
      <c r="NO292" s="141"/>
      <c r="NP292" s="141"/>
      <c r="NQ292" s="141"/>
      <c r="NR292" s="141"/>
      <c r="NS292" s="141"/>
      <c r="NT292" s="141"/>
      <c r="NU292" s="141"/>
      <c r="NV292" s="141"/>
      <c r="NW292" s="141"/>
      <c r="NX292" s="141"/>
      <c r="NY292" s="141"/>
      <c r="NZ292" s="141"/>
      <c r="OA292" s="141"/>
      <c r="OB292" s="141"/>
      <c r="OC292" s="141"/>
      <c r="OD292" s="141"/>
      <c r="OE292" s="141"/>
      <c r="OF292" s="141"/>
      <c r="OG292" s="141"/>
      <c r="OH292" s="141"/>
      <c r="OI292" s="141"/>
      <c r="OJ292" s="141"/>
      <c r="OK292" s="141"/>
      <c r="OL292" s="141"/>
      <c r="OM292" s="141"/>
      <c r="ON292" s="141"/>
      <c r="OO292" s="141"/>
      <c r="OP292" s="141"/>
      <c r="OQ292" s="141"/>
      <c r="OR292" s="141"/>
      <c r="OS292" s="141"/>
      <c r="OT292" s="141"/>
      <c r="OU292" s="141"/>
      <c r="OV292" s="141"/>
      <c r="OW292" s="141"/>
      <c r="OX292" s="141"/>
      <c r="OY292" s="141"/>
      <c r="OZ292" s="141"/>
      <c r="PA292" s="141"/>
      <c r="PB292" s="141"/>
      <c r="PC292" s="141"/>
      <c r="PD292" s="141"/>
      <c r="PE292" s="141"/>
      <c r="PF292" s="141"/>
      <c r="PG292" s="141"/>
      <c r="PH292" s="141"/>
      <c r="PI292" s="141"/>
      <c r="PJ292" s="141"/>
      <c r="PK292" s="141"/>
      <c r="PL292" s="141"/>
      <c r="PM292" s="141"/>
      <c r="PN292" s="141"/>
      <c r="PO292" s="141"/>
      <c r="PP292" s="141"/>
      <c r="PQ292" s="141"/>
      <c r="PR292" s="141"/>
      <c r="PS292" s="141"/>
      <c r="PT292" s="141"/>
      <c r="PU292" s="141"/>
      <c r="PV292" s="141"/>
      <c r="PW292" s="141"/>
      <c r="PX292" s="141"/>
      <c r="PY292" s="141"/>
      <c r="PZ292" s="141"/>
      <c r="QA292" s="141"/>
      <c r="QB292" s="141"/>
      <c r="QC292" s="141"/>
      <c r="QD292" s="141"/>
      <c r="QE292" s="141"/>
      <c r="QF292" s="141"/>
      <c r="QG292" s="141"/>
      <c r="QH292" s="141"/>
      <c r="QI292" s="141"/>
      <c r="QJ292" s="141"/>
      <c r="QK292" s="141"/>
      <c r="QL292" s="141"/>
      <c r="QM292" s="141"/>
      <c r="QN292" s="141"/>
      <c r="QO292" s="141"/>
      <c r="QP292" s="141"/>
      <c r="QQ292" s="141"/>
      <c r="QR292" s="141"/>
      <c r="QS292" s="141"/>
      <c r="QT292" s="141"/>
      <c r="QU292" s="141"/>
      <c r="QV292" s="141"/>
      <c r="QW292" s="141"/>
      <c r="QX292" s="141"/>
      <c r="QY292" s="141"/>
      <c r="QZ292" s="141"/>
      <c r="RA292" s="141"/>
      <c r="RB292" s="141"/>
      <c r="RC292" s="141"/>
      <c r="RD292" s="141"/>
      <c r="RE292" s="141"/>
      <c r="RF292" s="141"/>
      <c r="RG292" s="141"/>
      <c r="RH292" s="141"/>
      <c r="RI292" s="141"/>
      <c r="RJ292" s="141"/>
      <c r="RK292" s="141"/>
      <c r="RL292" s="141"/>
      <c r="RM292" s="141"/>
      <c r="RN292" s="141"/>
      <c r="RO292" s="141"/>
      <c r="RP292" s="141"/>
      <c r="RQ292" s="141"/>
      <c r="RR292" s="141"/>
      <c r="RS292" s="141"/>
      <c r="RT292" s="141"/>
      <c r="RU292" s="141"/>
      <c r="RV292" s="141"/>
      <c r="RW292" s="141"/>
      <c r="RX292" s="141"/>
      <c r="RY292" s="141"/>
      <c r="RZ292" s="141"/>
      <c r="SA292" s="141"/>
      <c r="SB292" s="141"/>
      <c r="SC292" s="141"/>
      <c r="SD292" s="141"/>
      <c r="SE292" s="141"/>
      <c r="SF292" s="141"/>
      <c r="SG292" s="141"/>
      <c r="SH292" s="141"/>
      <c r="SI292" s="141"/>
      <c r="SJ292" s="141"/>
      <c r="SK292" s="141"/>
      <c r="SL292" s="141"/>
      <c r="SM292" s="141"/>
      <c r="SN292" s="141"/>
      <c r="SO292" s="141"/>
      <c r="SP292" s="141"/>
      <c r="SQ292" s="141"/>
      <c r="SR292" s="141"/>
      <c r="SS292" s="141"/>
      <c r="ST292" s="141"/>
      <c r="SU292" s="141"/>
      <c r="SV292" s="141"/>
      <c r="SW292" s="141"/>
      <c r="SX292" s="141"/>
      <c r="SY292" s="141"/>
      <c r="SZ292" s="141"/>
      <c r="TA292" s="141"/>
      <c r="TB292" s="141"/>
      <c r="TC292" s="141"/>
      <c r="TD292" s="141"/>
      <c r="TE292" s="141"/>
      <c r="TF292" s="141"/>
      <c r="TG292" s="141"/>
      <c r="TH292" s="141"/>
      <c r="TI292" s="141"/>
      <c r="TJ292" s="141"/>
      <c r="TK292" s="141"/>
      <c r="TL292" s="141"/>
      <c r="TM292" s="141"/>
      <c r="TN292" s="141"/>
      <c r="TO292" s="141"/>
      <c r="TP292" s="141"/>
      <c r="TQ292" s="141"/>
      <c r="TR292" s="141"/>
      <c r="TS292" s="141"/>
      <c r="TT292" s="141"/>
      <c r="TU292" s="141"/>
      <c r="TV292" s="141"/>
      <c r="TW292" s="141"/>
      <c r="TX292" s="141"/>
      <c r="TY292" s="141"/>
      <c r="TZ292" s="141"/>
      <c r="UA292" s="141"/>
      <c r="UB292" s="141"/>
      <c r="UC292" s="141"/>
      <c r="UD292" s="141"/>
      <c r="UE292" s="141"/>
      <c r="UF292" s="141"/>
      <c r="UG292" s="141"/>
      <c r="UH292" s="141"/>
      <c r="UI292" s="141"/>
      <c r="UJ292" s="141"/>
      <c r="UK292" s="141"/>
      <c r="UL292" s="141"/>
      <c r="UM292" s="141"/>
      <c r="UN292" s="141"/>
      <c r="UO292" s="141"/>
      <c r="UP292" s="141"/>
      <c r="UQ292" s="141"/>
      <c r="UR292" s="141"/>
      <c r="US292" s="141"/>
      <c r="UT292" s="141"/>
      <c r="UU292" s="141"/>
      <c r="UV292" s="141"/>
      <c r="UW292" s="141"/>
      <c r="UX292" s="141"/>
      <c r="UY292" s="141"/>
      <c r="UZ292" s="141"/>
      <c r="VA292" s="141"/>
      <c r="VB292" s="141"/>
      <c r="VC292" s="141"/>
      <c r="VD292" s="141"/>
      <c r="VE292" s="141"/>
      <c r="VF292" s="141"/>
      <c r="VG292" s="141"/>
      <c r="VH292" s="141"/>
      <c r="VI292" s="141"/>
      <c r="VJ292" s="141"/>
      <c r="VK292" s="141"/>
      <c r="VL292" s="141"/>
      <c r="VM292" s="141"/>
      <c r="VN292" s="141"/>
      <c r="VO292" s="141"/>
      <c r="VP292" s="141"/>
      <c r="VQ292" s="141"/>
      <c r="VR292" s="141"/>
      <c r="VS292" s="141"/>
      <c r="VT292" s="141"/>
      <c r="VU292" s="141"/>
      <c r="VV292" s="141"/>
      <c r="VW292" s="141"/>
      <c r="VX292" s="141"/>
      <c r="VY292" s="141"/>
      <c r="VZ292" s="141"/>
      <c r="WA292" s="141"/>
      <c r="WB292" s="141"/>
      <c r="WC292" s="141"/>
      <c r="WD292" s="141"/>
      <c r="WE292" s="141"/>
      <c r="WF292" s="141"/>
      <c r="WG292" s="141"/>
      <c r="WH292" s="141"/>
      <c r="WI292" s="141"/>
      <c r="WJ292" s="141"/>
      <c r="WK292" s="141"/>
      <c r="WL292" s="141"/>
      <c r="WM292" s="141"/>
      <c r="WN292" s="141"/>
      <c r="WO292" s="141"/>
      <c r="WP292" s="141"/>
      <c r="WQ292" s="141"/>
      <c r="WR292" s="141"/>
      <c r="WS292" s="141"/>
      <c r="WT292" s="141"/>
      <c r="WU292" s="141"/>
      <c r="WV292" s="141"/>
      <c r="WW292" s="141"/>
      <c r="WX292" s="141"/>
      <c r="WY292" s="141"/>
      <c r="WZ292" s="141"/>
      <c r="XA292" s="141"/>
      <c r="XB292" s="141"/>
      <c r="XC292" s="141"/>
      <c r="XD292" s="141"/>
      <c r="XE292" s="141"/>
      <c r="XF292" s="141"/>
      <c r="XG292" s="141"/>
      <c r="XH292" s="141"/>
      <c r="XI292" s="141"/>
      <c r="XJ292" s="141"/>
      <c r="XK292" s="141"/>
      <c r="XL292" s="141"/>
      <c r="XM292" s="141"/>
      <c r="XN292" s="141"/>
      <c r="XO292" s="141"/>
      <c r="XP292" s="141"/>
      <c r="XQ292" s="141"/>
      <c r="XR292" s="141"/>
      <c r="XS292" s="141"/>
      <c r="XT292" s="141"/>
      <c r="XU292" s="141"/>
      <c r="XV292" s="141"/>
      <c r="XW292" s="141"/>
      <c r="XX292" s="141"/>
      <c r="XY292" s="141"/>
      <c r="XZ292" s="141"/>
      <c r="YA292" s="141"/>
      <c r="YB292" s="141"/>
      <c r="YC292" s="141"/>
      <c r="YD292" s="141"/>
      <c r="YE292" s="141"/>
      <c r="YF292" s="141"/>
      <c r="YG292" s="141"/>
      <c r="YH292" s="141"/>
      <c r="YI292" s="141"/>
      <c r="YJ292" s="141"/>
      <c r="YK292" s="141"/>
      <c r="YL292" s="141"/>
      <c r="YM292" s="141"/>
      <c r="YN292" s="141"/>
      <c r="YO292" s="141"/>
      <c r="YP292" s="141"/>
      <c r="YQ292" s="141"/>
      <c r="YR292" s="141"/>
      <c r="YS292" s="141"/>
      <c r="YT292" s="141"/>
      <c r="YU292" s="141"/>
      <c r="YV292" s="141"/>
      <c r="YW292" s="141"/>
      <c r="YX292" s="141"/>
      <c r="YY292" s="141"/>
      <c r="YZ292" s="141"/>
      <c r="ZA292" s="141"/>
      <c r="ZB292" s="141"/>
      <c r="ZC292" s="141"/>
      <c r="ZD292" s="141"/>
      <c r="ZE292" s="141"/>
      <c r="ZF292" s="141"/>
      <c r="ZG292" s="141"/>
      <c r="ZH292" s="141"/>
      <c r="ZI292" s="141"/>
      <c r="ZJ292" s="141"/>
      <c r="ZK292" s="141"/>
      <c r="ZL292" s="141"/>
      <c r="ZM292" s="141"/>
      <c r="ZN292" s="141"/>
      <c r="ZO292" s="141"/>
      <c r="ZP292" s="141"/>
      <c r="ZQ292" s="141"/>
      <c r="ZR292" s="141"/>
      <c r="ZS292" s="141"/>
      <c r="ZT292" s="141"/>
      <c r="ZU292" s="141"/>
      <c r="ZV292" s="141"/>
      <c r="ZW292" s="141"/>
      <c r="ZX292" s="141"/>
      <c r="ZY292" s="141"/>
      <c r="ZZ292" s="141"/>
      <c r="AAA292" s="141"/>
      <c r="AAB292" s="141"/>
      <c r="AAC292" s="141"/>
      <c r="AAD292" s="141"/>
      <c r="AAE292" s="141"/>
      <c r="AAF292" s="141"/>
      <c r="AAG292" s="141"/>
      <c r="AAH292" s="141"/>
      <c r="AAI292" s="141"/>
      <c r="AAJ292" s="141"/>
      <c r="AAK292" s="141"/>
      <c r="AAL292" s="141"/>
      <c r="AAM292" s="141"/>
      <c r="AAN292" s="141"/>
      <c r="AAO292" s="141"/>
      <c r="AAP292" s="141"/>
      <c r="AAQ292" s="141"/>
      <c r="AAR292" s="141"/>
      <c r="AAS292" s="141"/>
      <c r="AAT292" s="141"/>
      <c r="AAU292" s="141"/>
      <c r="AAV292" s="141"/>
      <c r="AAW292" s="141"/>
      <c r="AAX292" s="141"/>
      <c r="AAY292" s="141"/>
      <c r="AAZ292" s="141"/>
      <c r="ABA292" s="141"/>
      <c r="ABB292" s="141"/>
      <c r="ABC292" s="141"/>
      <c r="ABD292" s="141"/>
      <c r="ABE292" s="141"/>
      <c r="ABF292" s="141"/>
      <c r="ABG292" s="141"/>
      <c r="ABH292" s="141"/>
      <c r="ABI292" s="141"/>
      <c r="ABJ292" s="141"/>
      <c r="ABK292" s="141"/>
      <c r="ABL292" s="141"/>
      <c r="ABM292" s="141"/>
      <c r="ABN292" s="141"/>
      <c r="ABO292" s="141"/>
      <c r="ABP292" s="141"/>
      <c r="ABQ292" s="141"/>
      <c r="ABR292" s="141"/>
      <c r="ABS292" s="141"/>
      <c r="ABT292" s="141"/>
      <c r="ABU292" s="141"/>
      <c r="ABV292" s="141"/>
      <c r="ABW292" s="141"/>
      <c r="ABX292" s="141"/>
      <c r="ABY292" s="141"/>
      <c r="ABZ292" s="141"/>
      <c r="ACA292" s="141"/>
      <c r="ACB292" s="141"/>
      <c r="ACC292" s="141"/>
      <c r="ACD292" s="141"/>
      <c r="ACE292" s="141"/>
      <c r="ACF292" s="141"/>
      <c r="ACG292" s="141"/>
      <c r="ACH292" s="141"/>
      <c r="ACI292" s="141"/>
      <c r="ACJ292" s="141"/>
      <c r="ACK292" s="141"/>
      <c r="ACL292" s="141"/>
      <c r="ACM292" s="141"/>
      <c r="ACN292" s="141"/>
      <c r="ACO292" s="141"/>
      <c r="ACP292" s="141"/>
      <c r="ACQ292" s="141"/>
      <c r="ACR292" s="141"/>
      <c r="ACS292" s="141"/>
      <c r="ACT292" s="141"/>
      <c r="ACU292" s="141"/>
      <c r="ACV292" s="141"/>
      <c r="ACW292" s="141"/>
      <c r="ACX292" s="141"/>
      <c r="ACY292" s="141"/>
      <c r="ACZ292" s="141"/>
      <c r="ADA292" s="141"/>
      <c r="ADB292" s="141"/>
      <c r="ADC292" s="141"/>
      <c r="ADD292" s="141"/>
      <c r="ADE292" s="141"/>
      <c r="ADF292" s="141"/>
      <c r="ADG292" s="141"/>
      <c r="ADH292" s="141"/>
      <c r="ADI292" s="141"/>
      <c r="ADJ292" s="141"/>
      <c r="ADK292" s="141"/>
      <c r="ADL292" s="141"/>
      <c r="ADM292" s="141"/>
      <c r="ADN292" s="141"/>
      <c r="ADO292" s="141"/>
      <c r="ADP292" s="141"/>
      <c r="ADQ292" s="141"/>
      <c r="ADR292" s="141"/>
      <c r="ADS292" s="141"/>
      <c r="ADT292" s="141"/>
      <c r="ADU292" s="141"/>
      <c r="ADV292" s="141"/>
      <c r="ADW292" s="141"/>
      <c r="ADX292" s="141"/>
      <c r="ADY292" s="141"/>
      <c r="ADZ292" s="141"/>
      <c r="AEA292" s="141"/>
      <c r="AEB292" s="141"/>
      <c r="AEC292" s="141"/>
      <c r="AED292" s="141"/>
    </row>
    <row r="293" spans="1:810" ht="15" customHeight="1" x14ac:dyDescent="0.3">
      <c r="A293" s="49"/>
      <c r="B293" s="51">
        <v>3</v>
      </c>
      <c r="C293" s="108" t="s">
        <v>642</v>
      </c>
      <c r="D293" s="109" t="s">
        <v>73</v>
      </c>
      <c r="E293" s="110" t="s">
        <v>58</v>
      </c>
      <c r="F293" s="110" t="s">
        <v>204</v>
      </c>
      <c r="G293" s="110"/>
      <c r="H293" s="111"/>
      <c r="I293" s="110">
        <v>1</v>
      </c>
      <c r="J293" s="110" t="s">
        <v>32</v>
      </c>
      <c r="K293" s="110" t="s">
        <v>33</v>
      </c>
      <c r="L293" s="112">
        <v>21</v>
      </c>
      <c r="M293" s="113">
        <v>1939</v>
      </c>
      <c r="N293" s="130">
        <v>1939</v>
      </c>
      <c r="O293" s="114"/>
      <c r="P293" s="114"/>
      <c r="Q293" s="76"/>
      <c r="R293" s="76" t="s">
        <v>302</v>
      </c>
      <c r="S293" s="74"/>
      <c r="T293" s="45"/>
      <c r="U293" s="46" t="str">
        <f t="shared" si="4"/>
        <v>Cu</v>
      </c>
      <c r="V293" s="45">
        <v>4</v>
      </c>
      <c r="W293" s="45"/>
      <c r="X293" s="45"/>
      <c r="Y293" s="45"/>
      <c r="Z293" s="45">
        <v>1882</v>
      </c>
      <c r="AA293" s="45"/>
      <c r="AB293" s="45" t="s">
        <v>271</v>
      </c>
      <c r="AD293" s="139"/>
      <c r="AE293" s="139"/>
      <c r="AF293" s="139"/>
      <c r="AG293" s="139"/>
      <c r="AH293" s="139"/>
      <c r="AI293" s="139"/>
      <c r="AJ293" s="139"/>
      <c r="AK293" s="139"/>
      <c r="AL293" s="139"/>
      <c r="AM293" s="139"/>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c r="BH293" s="139"/>
      <c r="BI293" s="139"/>
      <c r="BJ293" s="139"/>
      <c r="BK293" s="139"/>
      <c r="BL293" s="139"/>
      <c r="BM293" s="139"/>
      <c r="BN293" s="139"/>
      <c r="BO293" s="139"/>
      <c r="BP293" s="139"/>
      <c r="BQ293" s="139"/>
      <c r="BR293" s="139"/>
      <c r="BS293" s="139"/>
      <c r="BT293" s="139"/>
      <c r="BU293" s="139"/>
      <c r="BV293" s="139"/>
      <c r="BW293" s="139"/>
      <c r="BX293" s="139"/>
      <c r="BY293" s="139"/>
      <c r="BZ293" s="139"/>
      <c r="CA293" s="139"/>
      <c r="CB293" s="139"/>
      <c r="CC293" s="139"/>
      <c r="CD293" s="139"/>
      <c r="CE293" s="139"/>
      <c r="CF293" s="139"/>
      <c r="CG293" s="139"/>
      <c r="CH293" s="139"/>
      <c r="CI293" s="139"/>
      <c r="CJ293" s="139"/>
      <c r="CK293" s="139"/>
      <c r="CL293" s="139"/>
      <c r="CM293" s="139"/>
      <c r="CN293" s="139"/>
      <c r="CO293" s="139"/>
      <c r="CP293" s="139"/>
      <c r="CQ293" s="139"/>
      <c r="CR293" s="139"/>
      <c r="CS293" s="139"/>
      <c r="CT293" s="139"/>
      <c r="CU293" s="139"/>
      <c r="CV293" s="139"/>
      <c r="CW293" s="139"/>
      <c r="CX293" s="139"/>
      <c r="CY293" s="139"/>
      <c r="CZ293" s="139"/>
      <c r="DA293" s="139"/>
      <c r="DB293" s="139"/>
      <c r="DC293" s="139"/>
      <c r="DD293" s="139"/>
      <c r="DE293" s="139"/>
      <c r="DF293" s="139"/>
      <c r="DG293" s="139"/>
      <c r="DH293" s="139"/>
      <c r="DI293" s="139"/>
      <c r="DJ293" s="139"/>
      <c r="DK293" s="139"/>
      <c r="DL293" s="139"/>
      <c r="DM293" s="139"/>
      <c r="DN293" s="139"/>
      <c r="DO293" s="139"/>
      <c r="DP293" s="139"/>
      <c r="DQ293" s="139"/>
      <c r="DR293" s="139"/>
      <c r="DS293" s="139"/>
      <c r="DT293" s="139"/>
      <c r="DU293" s="139"/>
      <c r="DV293" s="139"/>
      <c r="DW293" s="139"/>
      <c r="DX293" s="139"/>
      <c r="DY293" s="139"/>
      <c r="DZ293" s="139"/>
      <c r="EA293" s="139"/>
      <c r="EB293" s="139"/>
      <c r="EC293" s="139"/>
      <c r="ED293" s="139"/>
      <c r="EE293" s="139"/>
      <c r="EF293" s="139"/>
      <c r="EG293" s="139"/>
      <c r="EH293" s="139"/>
      <c r="EI293" s="139"/>
      <c r="EJ293" s="139"/>
      <c r="EK293" s="139"/>
      <c r="EL293" s="139"/>
      <c r="EM293" s="139"/>
      <c r="EN293" s="139"/>
      <c r="EO293" s="139"/>
      <c r="EP293" s="139"/>
      <c r="EQ293" s="139"/>
      <c r="ER293" s="139"/>
      <c r="ES293" s="139"/>
      <c r="ET293" s="139"/>
      <c r="EU293" s="139"/>
      <c r="EV293" s="139"/>
      <c r="EW293" s="139"/>
      <c r="EX293" s="139"/>
      <c r="EY293" s="139"/>
      <c r="EZ293" s="139"/>
      <c r="FA293" s="139"/>
      <c r="FB293" s="139"/>
      <c r="FC293" s="139"/>
      <c r="FD293" s="139"/>
      <c r="FE293" s="139"/>
      <c r="FF293" s="139"/>
      <c r="FG293" s="141"/>
      <c r="FH293" s="141"/>
      <c r="FI293" s="141"/>
      <c r="FJ293" s="141"/>
      <c r="FK293" s="141"/>
      <c r="FL293" s="141"/>
      <c r="FM293" s="141"/>
      <c r="FN293" s="141"/>
      <c r="FO293" s="141"/>
      <c r="FP293" s="141"/>
      <c r="FQ293" s="141"/>
      <c r="FR293" s="141"/>
      <c r="FS293" s="141"/>
      <c r="FT293" s="141"/>
      <c r="FU293" s="141"/>
      <c r="FV293" s="141"/>
      <c r="FW293" s="141"/>
      <c r="FX293" s="141"/>
      <c r="FY293" s="141"/>
      <c r="FZ293" s="141"/>
      <c r="GA293" s="141"/>
      <c r="GB293" s="141"/>
      <c r="GC293" s="141"/>
      <c r="GD293" s="141"/>
      <c r="GE293" s="141"/>
      <c r="GF293" s="141"/>
      <c r="GG293" s="141"/>
      <c r="GH293" s="141"/>
      <c r="GI293" s="141"/>
      <c r="GJ293" s="141"/>
      <c r="GK293" s="141"/>
      <c r="GL293" s="141"/>
      <c r="GM293" s="141"/>
      <c r="GN293" s="141"/>
      <c r="GO293" s="141"/>
      <c r="GP293" s="141"/>
      <c r="GQ293" s="141"/>
      <c r="GR293" s="141"/>
      <c r="GS293" s="141"/>
      <c r="GT293" s="141"/>
      <c r="GU293" s="141"/>
      <c r="GV293" s="141"/>
      <c r="GW293" s="141"/>
      <c r="GX293" s="141"/>
      <c r="GY293" s="141"/>
      <c r="GZ293" s="141"/>
      <c r="HA293" s="141"/>
      <c r="HB293" s="141"/>
      <c r="HC293" s="141"/>
      <c r="HD293" s="141"/>
      <c r="HE293" s="141"/>
      <c r="HF293" s="141"/>
      <c r="HG293" s="141"/>
      <c r="HH293" s="141"/>
      <c r="HI293" s="141"/>
      <c r="HJ293" s="141"/>
      <c r="HK293" s="141"/>
      <c r="HL293" s="141"/>
      <c r="HM293" s="141"/>
      <c r="HN293" s="141"/>
      <c r="HO293" s="141"/>
      <c r="HP293" s="141"/>
      <c r="HQ293" s="141"/>
      <c r="HR293" s="141"/>
      <c r="HS293" s="141"/>
      <c r="HT293" s="141"/>
      <c r="HU293" s="141"/>
      <c r="HV293" s="141"/>
      <c r="HW293" s="141"/>
      <c r="HX293" s="141"/>
      <c r="HY293" s="141"/>
      <c r="HZ293" s="141"/>
      <c r="IA293" s="141"/>
      <c r="IB293" s="141"/>
      <c r="IC293" s="141"/>
      <c r="ID293" s="141"/>
      <c r="IE293" s="141"/>
      <c r="IF293" s="141"/>
      <c r="IG293" s="141"/>
      <c r="IH293" s="141"/>
      <c r="II293" s="141"/>
      <c r="IJ293" s="141"/>
      <c r="IK293" s="141"/>
      <c r="IL293" s="141"/>
      <c r="IM293" s="141"/>
      <c r="IN293" s="141"/>
      <c r="IO293" s="141"/>
      <c r="IP293" s="141"/>
      <c r="IQ293" s="141"/>
      <c r="IR293" s="141"/>
      <c r="IS293" s="141"/>
      <c r="IT293" s="141"/>
      <c r="IU293" s="141"/>
      <c r="IV293" s="141"/>
      <c r="IW293" s="141"/>
      <c r="IX293" s="141"/>
      <c r="IY293" s="141"/>
      <c r="IZ293" s="141"/>
      <c r="JA293" s="141"/>
      <c r="JB293" s="141"/>
      <c r="JC293" s="141"/>
      <c r="JD293" s="141"/>
      <c r="JE293" s="141"/>
      <c r="JF293" s="141"/>
      <c r="JG293" s="141"/>
      <c r="JH293" s="141"/>
      <c r="JI293" s="141"/>
      <c r="JJ293" s="141"/>
      <c r="JK293" s="141"/>
      <c r="JL293" s="141"/>
      <c r="JM293" s="141"/>
      <c r="JN293" s="141"/>
      <c r="JO293" s="141"/>
      <c r="JP293" s="141"/>
      <c r="JQ293" s="141"/>
      <c r="JR293" s="141"/>
      <c r="JS293" s="141"/>
      <c r="JT293" s="141"/>
      <c r="JU293" s="141"/>
      <c r="JV293" s="141"/>
      <c r="JW293" s="141"/>
      <c r="JX293" s="141"/>
      <c r="JY293" s="141"/>
      <c r="JZ293" s="141"/>
      <c r="KA293" s="141"/>
      <c r="KB293" s="141"/>
      <c r="KC293" s="141"/>
      <c r="KD293" s="141"/>
      <c r="KE293" s="141"/>
      <c r="KF293" s="141"/>
      <c r="KG293" s="141"/>
      <c r="KH293" s="141"/>
      <c r="KI293" s="141"/>
      <c r="KJ293" s="141"/>
      <c r="KK293" s="141"/>
      <c r="KL293" s="141"/>
      <c r="KM293" s="141"/>
      <c r="KN293" s="141"/>
      <c r="KO293" s="141"/>
      <c r="KP293" s="141"/>
      <c r="KQ293" s="141"/>
      <c r="KR293" s="141"/>
      <c r="KS293" s="141"/>
      <c r="KT293" s="141"/>
      <c r="KU293" s="141"/>
      <c r="KV293" s="141"/>
      <c r="KW293" s="141"/>
      <c r="KX293" s="141"/>
      <c r="KY293" s="141"/>
      <c r="KZ293" s="141"/>
      <c r="LA293" s="141"/>
      <c r="LB293" s="141"/>
      <c r="LC293" s="141"/>
      <c r="LD293" s="141"/>
      <c r="LE293" s="141"/>
      <c r="LF293" s="141"/>
      <c r="LG293" s="141"/>
      <c r="LH293" s="141"/>
      <c r="LI293" s="141"/>
      <c r="LJ293" s="141"/>
      <c r="LK293" s="141"/>
      <c r="LL293" s="141"/>
      <c r="LM293" s="141"/>
      <c r="LN293" s="141"/>
      <c r="LO293" s="141"/>
      <c r="LP293" s="141"/>
      <c r="LQ293" s="141"/>
      <c r="LR293" s="141"/>
      <c r="LS293" s="141"/>
      <c r="LT293" s="141"/>
      <c r="LU293" s="141"/>
      <c r="LV293" s="141"/>
      <c r="LW293" s="141"/>
      <c r="LX293" s="141"/>
      <c r="LY293" s="141"/>
      <c r="LZ293" s="141"/>
      <c r="MA293" s="141"/>
      <c r="MB293" s="141"/>
      <c r="MC293" s="141"/>
      <c r="MD293" s="141"/>
      <c r="ME293" s="141"/>
      <c r="MF293" s="141"/>
      <c r="MG293" s="141"/>
      <c r="MH293" s="141"/>
      <c r="MI293" s="141"/>
      <c r="MJ293" s="141"/>
      <c r="MK293" s="141"/>
      <c r="ML293" s="141"/>
      <c r="MM293" s="141"/>
      <c r="MN293" s="141"/>
      <c r="MO293" s="141"/>
      <c r="MP293" s="141"/>
      <c r="MQ293" s="141"/>
      <c r="MR293" s="141"/>
      <c r="MS293" s="141"/>
      <c r="MT293" s="141"/>
      <c r="MU293" s="141"/>
      <c r="MV293" s="141"/>
      <c r="MW293" s="141"/>
      <c r="MX293" s="141"/>
      <c r="MY293" s="141"/>
      <c r="MZ293" s="141"/>
      <c r="NA293" s="141"/>
      <c r="NB293" s="141"/>
      <c r="NC293" s="141"/>
      <c r="ND293" s="141"/>
      <c r="NE293" s="141"/>
      <c r="NF293" s="141"/>
      <c r="NG293" s="141"/>
      <c r="NH293" s="141"/>
      <c r="NI293" s="141"/>
      <c r="NJ293" s="141"/>
      <c r="NK293" s="141"/>
      <c r="NL293" s="141"/>
      <c r="NM293" s="141"/>
      <c r="NN293" s="141"/>
      <c r="NO293" s="141"/>
      <c r="NP293" s="141"/>
      <c r="NQ293" s="141"/>
      <c r="NR293" s="141"/>
      <c r="NS293" s="141"/>
      <c r="NT293" s="141"/>
      <c r="NU293" s="141"/>
      <c r="NV293" s="141"/>
      <c r="NW293" s="141"/>
      <c r="NX293" s="141"/>
      <c r="NY293" s="141"/>
      <c r="NZ293" s="141"/>
      <c r="OA293" s="141"/>
      <c r="OB293" s="141"/>
      <c r="OC293" s="141"/>
      <c r="OD293" s="141"/>
      <c r="OE293" s="141"/>
      <c r="OF293" s="141"/>
      <c r="OG293" s="141"/>
      <c r="OH293" s="141"/>
      <c r="OI293" s="141"/>
      <c r="OJ293" s="141"/>
      <c r="OK293" s="141"/>
      <c r="OL293" s="141"/>
      <c r="OM293" s="141"/>
      <c r="ON293" s="141"/>
      <c r="OO293" s="141"/>
      <c r="OP293" s="141"/>
      <c r="OQ293" s="141"/>
      <c r="OR293" s="141"/>
      <c r="OS293" s="141"/>
      <c r="OT293" s="141"/>
      <c r="OU293" s="141"/>
      <c r="OV293" s="141"/>
      <c r="OW293" s="141"/>
      <c r="OX293" s="141"/>
      <c r="OY293" s="141"/>
      <c r="OZ293" s="141"/>
      <c r="PA293" s="141"/>
      <c r="PB293" s="141"/>
      <c r="PC293" s="141"/>
      <c r="PD293" s="141"/>
      <c r="PE293" s="141"/>
      <c r="PF293" s="141"/>
      <c r="PG293" s="141"/>
      <c r="PH293" s="141"/>
      <c r="PI293" s="141"/>
      <c r="PJ293" s="141"/>
      <c r="PK293" s="141"/>
      <c r="PL293" s="141"/>
      <c r="PM293" s="141"/>
      <c r="PN293" s="141"/>
      <c r="PO293" s="141"/>
      <c r="PP293" s="141"/>
      <c r="PQ293" s="141"/>
      <c r="PR293" s="141"/>
      <c r="PS293" s="141"/>
      <c r="PT293" s="141"/>
      <c r="PU293" s="141"/>
      <c r="PV293" s="141"/>
      <c r="PW293" s="141"/>
      <c r="PX293" s="141"/>
      <c r="PY293" s="141"/>
      <c r="PZ293" s="141"/>
      <c r="QA293" s="141"/>
      <c r="QB293" s="141"/>
      <c r="QC293" s="141"/>
      <c r="QD293" s="141"/>
      <c r="QE293" s="141"/>
      <c r="QF293" s="141"/>
      <c r="QG293" s="141"/>
      <c r="QH293" s="141"/>
      <c r="QI293" s="141"/>
      <c r="QJ293" s="141"/>
      <c r="QK293" s="141"/>
      <c r="QL293" s="141"/>
      <c r="QM293" s="141"/>
      <c r="QN293" s="141"/>
      <c r="QO293" s="141"/>
      <c r="QP293" s="141"/>
      <c r="QQ293" s="141"/>
      <c r="QR293" s="141"/>
      <c r="QS293" s="141"/>
      <c r="QT293" s="141"/>
      <c r="QU293" s="141"/>
      <c r="QV293" s="141"/>
      <c r="QW293" s="141"/>
      <c r="QX293" s="141"/>
      <c r="QY293" s="141"/>
      <c r="QZ293" s="141"/>
      <c r="RA293" s="141"/>
      <c r="RB293" s="141"/>
      <c r="RC293" s="141"/>
      <c r="RD293" s="141"/>
      <c r="RE293" s="141"/>
      <c r="RF293" s="141"/>
      <c r="RG293" s="141"/>
      <c r="RH293" s="141"/>
      <c r="RI293" s="141"/>
      <c r="RJ293" s="141"/>
      <c r="RK293" s="141"/>
      <c r="RL293" s="141"/>
      <c r="RM293" s="141"/>
      <c r="RN293" s="141"/>
      <c r="RO293" s="141"/>
      <c r="RP293" s="141"/>
      <c r="RQ293" s="141"/>
      <c r="RR293" s="141"/>
      <c r="RS293" s="141"/>
      <c r="RT293" s="141"/>
      <c r="RU293" s="141"/>
      <c r="RV293" s="141"/>
      <c r="RW293" s="141"/>
      <c r="RX293" s="141"/>
      <c r="RY293" s="141"/>
      <c r="RZ293" s="141"/>
      <c r="SA293" s="141"/>
      <c r="SB293" s="141"/>
      <c r="SC293" s="141"/>
      <c r="SD293" s="141"/>
      <c r="SE293" s="141"/>
      <c r="SF293" s="141"/>
      <c r="SG293" s="141"/>
      <c r="SH293" s="141"/>
      <c r="SI293" s="141"/>
      <c r="SJ293" s="141"/>
      <c r="SK293" s="141"/>
      <c r="SL293" s="141"/>
      <c r="SM293" s="141"/>
      <c r="SN293" s="141"/>
      <c r="SO293" s="141"/>
      <c r="SP293" s="141"/>
      <c r="SQ293" s="141"/>
      <c r="SR293" s="141"/>
      <c r="SS293" s="141"/>
      <c r="ST293" s="141"/>
      <c r="SU293" s="141"/>
      <c r="SV293" s="141"/>
      <c r="SW293" s="141"/>
      <c r="SX293" s="141"/>
      <c r="SY293" s="141"/>
      <c r="SZ293" s="141"/>
      <c r="TA293" s="141"/>
      <c r="TB293" s="141"/>
      <c r="TC293" s="141"/>
      <c r="TD293" s="141"/>
      <c r="TE293" s="141"/>
      <c r="TF293" s="141"/>
      <c r="TG293" s="141"/>
      <c r="TH293" s="141"/>
      <c r="TI293" s="141"/>
      <c r="TJ293" s="141"/>
      <c r="TK293" s="141"/>
      <c r="TL293" s="141"/>
      <c r="TM293" s="141"/>
      <c r="TN293" s="141"/>
      <c r="TO293" s="141"/>
      <c r="TP293" s="141"/>
      <c r="TQ293" s="141"/>
      <c r="TR293" s="141"/>
      <c r="TS293" s="141"/>
      <c r="TT293" s="141"/>
      <c r="TU293" s="141"/>
      <c r="TV293" s="141"/>
      <c r="TW293" s="141"/>
      <c r="TX293" s="141"/>
      <c r="TY293" s="141"/>
      <c r="TZ293" s="141"/>
      <c r="UA293" s="141"/>
      <c r="UB293" s="141"/>
      <c r="UC293" s="141"/>
      <c r="UD293" s="141"/>
      <c r="UE293" s="141"/>
      <c r="UF293" s="141"/>
      <c r="UG293" s="141"/>
      <c r="UH293" s="141"/>
      <c r="UI293" s="141"/>
      <c r="UJ293" s="141"/>
      <c r="UK293" s="141"/>
      <c r="UL293" s="141"/>
      <c r="UM293" s="141"/>
      <c r="UN293" s="141"/>
      <c r="UO293" s="141"/>
      <c r="UP293" s="141"/>
      <c r="UQ293" s="141"/>
      <c r="UR293" s="141"/>
      <c r="US293" s="141"/>
      <c r="UT293" s="141"/>
      <c r="UU293" s="141"/>
      <c r="UV293" s="141"/>
      <c r="UW293" s="141"/>
      <c r="UX293" s="141"/>
      <c r="UY293" s="141"/>
      <c r="UZ293" s="141"/>
      <c r="VA293" s="141"/>
      <c r="VB293" s="141"/>
      <c r="VC293" s="141"/>
      <c r="VD293" s="141"/>
      <c r="VE293" s="141"/>
      <c r="VF293" s="141"/>
      <c r="VG293" s="141"/>
      <c r="VH293" s="141"/>
      <c r="VI293" s="141"/>
      <c r="VJ293" s="141"/>
      <c r="VK293" s="141"/>
      <c r="VL293" s="141"/>
      <c r="VM293" s="141"/>
      <c r="VN293" s="141"/>
      <c r="VO293" s="141"/>
      <c r="VP293" s="141"/>
      <c r="VQ293" s="141"/>
      <c r="VR293" s="141"/>
      <c r="VS293" s="141"/>
      <c r="VT293" s="141"/>
      <c r="VU293" s="141"/>
      <c r="VV293" s="141"/>
      <c r="VW293" s="141"/>
      <c r="VX293" s="141"/>
      <c r="VY293" s="141"/>
      <c r="VZ293" s="141"/>
      <c r="WA293" s="141"/>
      <c r="WB293" s="141"/>
      <c r="WC293" s="141"/>
      <c r="WD293" s="141"/>
      <c r="WE293" s="141"/>
      <c r="WF293" s="141"/>
      <c r="WG293" s="141"/>
      <c r="WH293" s="141"/>
      <c r="WI293" s="141"/>
      <c r="WJ293" s="141"/>
      <c r="WK293" s="141"/>
      <c r="WL293" s="141"/>
      <c r="WM293" s="141"/>
      <c r="WN293" s="141"/>
      <c r="WO293" s="141"/>
      <c r="WP293" s="141"/>
      <c r="WQ293" s="141"/>
      <c r="WR293" s="141"/>
      <c r="WS293" s="141"/>
      <c r="WT293" s="141"/>
      <c r="WU293" s="141"/>
      <c r="WV293" s="141"/>
      <c r="WW293" s="141"/>
      <c r="WX293" s="141"/>
      <c r="WY293" s="141"/>
      <c r="WZ293" s="141"/>
      <c r="XA293" s="141"/>
      <c r="XB293" s="141"/>
      <c r="XC293" s="141"/>
      <c r="XD293" s="141"/>
      <c r="XE293" s="141"/>
      <c r="XF293" s="141"/>
      <c r="XG293" s="141"/>
      <c r="XH293" s="141"/>
      <c r="XI293" s="141"/>
      <c r="XJ293" s="141"/>
      <c r="XK293" s="141"/>
      <c r="XL293" s="141"/>
      <c r="XM293" s="141"/>
      <c r="XN293" s="141"/>
      <c r="XO293" s="141"/>
      <c r="XP293" s="141"/>
      <c r="XQ293" s="141"/>
      <c r="XR293" s="141"/>
      <c r="XS293" s="141"/>
      <c r="XT293" s="141"/>
      <c r="XU293" s="141"/>
      <c r="XV293" s="141"/>
      <c r="XW293" s="141"/>
      <c r="XX293" s="141"/>
      <c r="XY293" s="141"/>
      <c r="XZ293" s="141"/>
      <c r="YA293" s="141"/>
      <c r="YB293" s="141"/>
      <c r="YC293" s="141"/>
      <c r="YD293" s="141"/>
      <c r="YE293" s="141"/>
      <c r="YF293" s="141"/>
      <c r="YG293" s="141"/>
      <c r="YH293" s="141"/>
      <c r="YI293" s="141"/>
      <c r="YJ293" s="141"/>
      <c r="YK293" s="141"/>
      <c r="YL293" s="141"/>
      <c r="YM293" s="141"/>
      <c r="YN293" s="141"/>
      <c r="YO293" s="141"/>
      <c r="YP293" s="141"/>
      <c r="YQ293" s="141"/>
      <c r="YR293" s="141"/>
      <c r="YS293" s="141"/>
      <c r="YT293" s="141"/>
      <c r="YU293" s="141"/>
      <c r="YV293" s="141"/>
      <c r="YW293" s="141"/>
      <c r="YX293" s="141"/>
      <c r="YY293" s="141"/>
      <c r="YZ293" s="141"/>
      <c r="ZA293" s="141"/>
      <c r="ZB293" s="141"/>
      <c r="ZC293" s="141"/>
      <c r="ZD293" s="141"/>
      <c r="ZE293" s="141"/>
      <c r="ZF293" s="141"/>
      <c r="ZG293" s="141"/>
      <c r="ZH293" s="141"/>
      <c r="ZI293" s="141"/>
      <c r="ZJ293" s="141"/>
      <c r="ZK293" s="141"/>
      <c r="ZL293" s="141"/>
      <c r="ZM293" s="141"/>
      <c r="ZN293" s="141"/>
      <c r="ZO293" s="141"/>
      <c r="ZP293" s="141"/>
      <c r="ZQ293" s="141"/>
      <c r="ZR293" s="141"/>
      <c r="ZS293" s="141"/>
      <c r="ZT293" s="141"/>
      <c r="ZU293" s="141"/>
      <c r="ZV293" s="141"/>
      <c r="ZW293" s="141"/>
      <c r="ZX293" s="141"/>
      <c r="ZY293" s="141"/>
      <c r="ZZ293" s="141"/>
      <c r="AAA293" s="141"/>
      <c r="AAB293" s="141"/>
      <c r="AAC293" s="141"/>
      <c r="AAD293" s="141"/>
      <c r="AAE293" s="141"/>
      <c r="AAF293" s="141"/>
      <c r="AAG293" s="141"/>
      <c r="AAH293" s="141"/>
      <c r="AAI293" s="141"/>
      <c r="AAJ293" s="141"/>
      <c r="AAK293" s="141"/>
      <c r="AAL293" s="141"/>
      <c r="AAM293" s="141"/>
      <c r="AAN293" s="141"/>
      <c r="AAO293" s="141"/>
      <c r="AAP293" s="141"/>
      <c r="AAQ293" s="141"/>
      <c r="AAR293" s="141"/>
      <c r="AAS293" s="141"/>
      <c r="AAT293" s="141"/>
      <c r="AAU293" s="141"/>
      <c r="AAV293" s="141"/>
      <c r="AAW293" s="141"/>
      <c r="AAX293" s="141"/>
      <c r="AAY293" s="141"/>
      <c r="AAZ293" s="141"/>
      <c r="ABA293" s="141"/>
      <c r="ABB293" s="141"/>
      <c r="ABC293" s="141"/>
      <c r="ABD293" s="141"/>
      <c r="ABE293" s="141"/>
      <c r="ABF293" s="141"/>
      <c r="ABG293" s="141"/>
      <c r="ABH293" s="141"/>
      <c r="ABI293" s="141"/>
      <c r="ABJ293" s="141"/>
      <c r="ABK293" s="141"/>
      <c r="ABL293" s="141"/>
      <c r="ABM293" s="141"/>
      <c r="ABN293" s="141"/>
      <c r="ABO293" s="141"/>
      <c r="ABP293" s="141"/>
      <c r="ABQ293" s="141"/>
      <c r="ABR293" s="141"/>
      <c r="ABS293" s="141"/>
      <c r="ABT293" s="141"/>
      <c r="ABU293" s="141"/>
      <c r="ABV293" s="141"/>
      <c r="ABW293" s="141"/>
      <c r="ABX293" s="141"/>
      <c r="ABY293" s="141"/>
      <c r="ABZ293" s="141"/>
      <c r="ACA293" s="141"/>
      <c r="ACB293" s="141"/>
      <c r="ACC293" s="141"/>
      <c r="ACD293" s="141"/>
      <c r="ACE293" s="141"/>
      <c r="ACF293" s="141"/>
      <c r="ACG293" s="141"/>
      <c r="ACH293" s="141"/>
      <c r="ACI293" s="141"/>
      <c r="ACJ293" s="141"/>
      <c r="ACK293" s="141"/>
      <c r="ACL293" s="141"/>
      <c r="ACM293" s="141"/>
      <c r="ACN293" s="141"/>
      <c r="ACO293" s="141"/>
      <c r="ACP293" s="141"/>
      <c r="ACQ293" s="141"/>
      <c r="ACR293" s="141"/>
      <c r="ACS293" s="141"/>
      <c r="ACT293" s="141"/>
      <c r="ACU293" s="141"/>
      <c r="ACV293" s="141"/>
      <c r="ACW293" s="141"/>
      <c r="ACX293" s="141"/>
      <c r="ACY293" s="141"/>
      <c r="ACZ293" s="141"/>
      <c r="ADA293" s="141"/>
      <c r="ADB293" s="141"/>
      <c r="ADC293" s="141"/>
      <c r="ADD293" s="141"/>
      <c r="ADE293" s="141"/>
      <c r="ADF293" s="141"/>
      <c r="ADG293" s="141"/>
      <c r="ADH293" s="141"/>
      <c r="ADI293" s="141"/>
      <c r="ADJ293" s="141"/>
      <c r="ADK293" s="141"/>
      <c r="ADL293" s="141"/>
      <c r="ADM293" s="141"/>
      <c r="ADN293" s="141"/>
      <c r="ADO293" s="141"/>
      <c r="ADP293" s="141"/>
      <c r="ADQ293" s="141"/>
      <c r="ADR293" s="141"/>
      <c r="ADS293" s="141"/>
      <c r="ADT293" s="141"/>
      <c r="ADU293" s="141"/>
      <c r="ADV293" s="141"/>
      <c r="ADW293" s="141"/>
      <c r="ADX293" s="141"/>
      <c r="ADY293" s="141"/>
      <c r="ADZ293" s="141"/>
      <c r="AEA293" s="141"/>
      <c r="AEB293" s="141"/>
      <c r="AEC293" s="141"/>
    </row>
    <row r="294" spans="1:810" s="10" customFormat="1" ht="36" x14ac:dyDescent="0.3">
      <c r="A294" s="52"/>
      <c r="B294" s="51">
        <v>1</v>
      </c>
      <c r="C294" s="108" t="s">
        <v>643</v>
      </c>
      <c r="D294" s="109" t="s">
        <v>254</v>
      </c>
      <c r="E294" s="110" t="s">
        <v>58</v>
      </c>
      <c r="F294" s="110" t="s">
        <v>204</v>
      </c>
      <c r="G294" s="110"/>
      <c r="H294" s="111">
        <v>9200000</v>
      </c>
      <c r="I294" s="110">
        <v>1</v>
      </c>
      <c r="J294" s="110" t="s">
        <v>42</v>
      </c>
      <c r="K294" s="110" t="s">
        <v>43</v>
      </c>
      <c r="L294" s="112"/>
      <c r="M294" s="113">
        <v>1937</v>
      </c>
      <c r="N294" s="143">
        <v>13662</v>
      </c>
      <c r="O294" s="111">
        <v>10000000</v>
      </c>
      <c r="P294" s="114">
        <v>11</v>
      </c>
      <c r="Q294" s="144" t="s">
        <v>644</v>
      </c>
      <c r="R294" s="129" t="s">
        <v>645</v>
      </c>
      <c r="S294" s="74" t="s">
        <v>646</v>
      </c>
      <c r="T294" s="45"/>
      <c r="U294" s="46" t="str">
        <f t="shared" si="4"/>
        <v>Au Ag</v>
      </c>
      <c r="V294" s="45"/>
      <c r="W294" s="45"/>
      <c r="X294" s="45"/>
      <c r="Y294" s="45"/>
      <c r="Z294" s="45"/>
      <c r="AA294" s="45"/>
      <c r="AB294" s="45"/>
      <c r="AD294" s="139"/>
      <c r="AE294" s="139"/>
      <c r="AF294" s="139"/>
      <c r="AG294" s="139"/>
      <c r="AH294" s="139"/>
      <c r="AI294" s="139"/>
      <c r="AJ294" s="139"/>
      <c r="AK294" s="139"/>
      <c r="AL294" s="139"/>
      <c r="AM294" s="139"/>
      <c r="AN294" s="139"/>
      <c r="AO294" s="139"/>
      <c r="AP294" s="139"/>
      <c r="AQ294" s="139"/>
      <c r="AR294" s="139"/>
      <c r="AS294" s="139"/>
      <c r="AT294" s="139"/>
      <c r="AU294" s="139"/>
      <c r="AV294" s="139"/>
      <c r="AW294" s="139"/>
      <c r="AX294" s="139"/>
      <c r="AY294" s="139"/>
      <c r="AZ294" s="139"/>
      <c r="BA294" s="139"/>
      <c r="BB294" s="139"/>
      <c r="BC294" s="139"/>
      <c r="BD294" s="139"/>
      <c r="BE294" s="139"/>
      <c r="BF294" s="139"/>
      <c r="BG294" s="139"/>
      <c r="BH294" s="139"/>
      <c r="BI294" s="139"/>
      <c r="BJ294" s="139"/>
      <c r="BK294" s="139"/>
      <c r="BL294" s="139"/>
      <c r="BM294" s="139"/>
      <c r="BN294" s="139"/>
      <c r="BO294" s="139"/>
      <c r="BP294" s="139"/>
      <c r="BQ294" s="139"/>
      <c r="BR294" s="139"/>
      <c r="BS294" s="139"/>
      <c r="BT294" s="139"/>
      <c r="BU294" s="139"/>
      <c r="BV294" s="139"/>
      <c r="BW294" s="139"/>
      <c r="BX294" s="139"/>
      <c r="BY294" s="139"/>
      <c r="BZ294" s="139"/>
      <c r="CA294" s="139"/>
      <c r="CB294" s="139"/>
      <c r="CC294" s="139"/>
      <c r="CD294" s="139"/>
      <c r="CE294" s="139"/>
      <c r="CF294" s="139"/>
      <c r="CG294" s="139"/>
      <c r="CH294" s="139"/>
      <c r="CI294" s="139"/>
      <c r="CJ294" s="139"/>
      <c r="CK294" s="139"/>
      <c r="CL294" s="139"/>
      <c r="CM294" s="139"/>
      <c r="CN294" s="139"/>
      <c r="CO294" s="139"/>
      <c r="CP294" s="139"/>
      <c r="CQ294" s="139"/>
      <c r="CR294" s="139"/>
      <c r="CS294" s="139"/>
      <c r="CT294" s="139"/>
      <c r="CU294" s="139"/>
      <c r="CV294" s="139"/>
      <c r="CW294" s="139"/>
      <c r="CX294" s="139"/>
      <c r="CY294" s="139"/>
      <c r="CZ294" s="139"/>
      <c r="DA294" s="139"/>
      <c r="DB294" s="139"/>
      <c r="DC294" s="139"/>
      <c r="DD294" s="139"/>
      <c r="DE294" s="139"/>
      <c r="DF294" s="139"/>
      <c r="DG294" s="139"/>
      <c r="DH294" s="139"/>
      <c r="DI294" s="139"/>
      <c r="DJ294" s="139"/>
      <c r="DK294" s="139"/>
      <c r="DL294" s="139"/>
      <c r="DM294" s="139"/>
      <c r="DN294" s="139"/>
      <c r="DO294" s="139"/>
      <c r="DP294" s="139"/>
      <c r="DQ294" s="139"/>
      <c r="DR294" s="139"/>
      <c r="DS294" s="139"/>
      <c r="DT294" s="139"/>
      <c r="DU294" s="139"/>
      <c r="DV294" s="139"/>
      <c r="DW294" s="139"/>
      <c r="DX294" s="139"/>
      <c r="DY294" s="139"/>
      <c r="DZ294" s="139"/>
      <c r="EA294" s="139"/>
      <c r="EB294" s="139"/>
      <c r="EC294" s="139"/>
      <c r="ED294" s="139"/>
      <c r="EE294" s="139"/>
      <c r="EF294" s="139"/>
      <c r="EG294" s="139"/>
      <c r="EH294" s="139"/>
      <c r="EI294" s="139"/>
      <c r="EJ294" s="139"/>
      <c r="EK294" s="139"/>
      <c r="EL294" s="139"/>
      <c r="EM294" s="139"/>
      <c r="EN294" s="139"/>
      <c r="EO294" s="139"/>
      <c r="EP294" s="139"/>
      <c r="EQ294" s="139"/>
      <c r="ER294" s="139"/>
      <c r="ES294" s="139"/>
      <c r="ET294" s="139"/>
      <c r="EU294" s="139"/>
      <c r="EV294" s="139"/>
      <c r="EW294" s="139"/>
      <c r="EX294" s="139"/>
      <c r="EY294" s="139"/>
      <c r="EZ294" s="139"/>
      <c r="FA294" s="139"/>
      <c r="FB294" s="139"/>
      <c r="FC294" s="139"/>
      <c r="FD294" s="139"/>
      <c r="FE294" s="139"/>
      <c r="FF294" s="142"/>
      <c r="FG294" s="142"/>
      <c r="FH294" s="142"/>
      <c r="FI294" s="142"/>
      <c r="FJ294" s="142"/>
      <c r="FK294" s="142"/>
      <c r="FL294" s="142"/>
      <c r="FM294" s="142"/>
      <c r="FN294" s="142"/>
      <c r="FO294" s="142"/>
      <c r="FP294" s="142"/>
      <c r="FQ294" s="142"/>
      <c r="FR294" s="142"/>
      <c r="FS294" s="142"/>
      <c r="FT294" s="142"/>
      <c r="FU294" s="142"/>
      <c r="FV294" s="142"/>
      <c r="FW294" s="142"/>
      <c r="FX294" s="142"/>
      <c r="FY294" s="142"/>
      <c r="FZ294" s="142"/>
      <c r="GA294" s="142"/>
      <c r="GB294" s="142"/>
      <c r="GC294" s="142"/>
      <c r="GD294" s="142"/>
      <c r="GE294" s="142"/>
      <c r="GF294" s="142"/>
      <c r="GG294" s="142"/>
      <c r="GH294" s="142"/>
      <c r="GI294" s="142"/>
      <c r="GJ294" s="142"/>
      <c r="GK294" s="142"/>
      <c r="GL294" s="142"/>
      <c r="GM294" s="142"/>
      <c r="GN294" s="142"/>
      <c r="GO294" s="142"/>
      <c r="GP294" s="142"/>
      <c r="GQ294" s="142"/>
      <c r="GR294" s="142"/>
      <c r="GS294" s="142"/>
      <c r="GT294" s="142"/>
      <c r="GU294" s="142"/>
      <c r="GV294" s="142"/>
      <c r="GW294" s="142"/>
      <c r="GX294" s="142"/>
      <c r="GY294" s="142"/>
      <c r="GZ294" s="142"/>
      <c r="HA294" s="142"/>
      <c r="HB294" s="142"/>
      <c r="HC294" s="142"/>
      <c r="HD294" s="142"/>
      <c r="HE294" s="142"/>
      <c r="HF294" s="142"/>
      <c r="HG294" s="142"/>
      <c r="HH294" s="142"/>
      <c r="HI294" s="142"/>
      <c r="HJ294" s="142"/>
      <c r="HK294" s="142"/>
      <c r="HL294" s="142"/>
      <c r="HM294" s="142"/>
      <c r="HN294" s="142"/>
      <c r="HO294" s="142"/>
      <c r="HP294" s="142"/>
      <c r="HQ294" s="142"/>
      <c r="HR294" s="142"/>
      <c r="HS294" s="142"/>
      <c r="HT294" s="142"/>
      <c r="HU294" s="142"/>
      <c r="HV294" s="142"/>
      <c r="HW294" s="142"/>
      <c r="HX294" s="142"/>
      <c r="HY294" s="142"/>
      <c r="HZ294" s="142"/>
      <c r="IA294" s="142"/>
      <c r="IB294" s="142"/>
      <c r="IC294" s="142"/>
      <c r="ID294" s="142"/>
      <c r="IE294" s="142"/>
      <c r="IF294" s="142"/>
      <c r="IG294" s="142"/>
      <c r="IH294" s="142"/>
      <c r="II294" s="142"/>
      <c r="IJ294" s="142"/>
      <c r="IK294" s="142"/>
      <c r="IL294" s="142"/>
      <c r="IM294" s="142"/>
      <c r="IN294" s="142"/>
      <c r="IO294" s="142"/>
      <c r="IP294" s="142"/>
      <c r="IQ294" s="142"/>
      <c r="IR294" s="142"/>
      <c r="IS294" s="142"/>
      <c r="IT294" s="142"/>
      <c r="IU294" s="142"/>
      <c r="IV294" s="142"/>
      <c r="IW294" s="142"/>
      <c r="IX294" s="142"/>
      <c r="IY294" s="142"/>
      <c r="IZ294" s="142"/>
      <c r="JA294" s="142"/>
      <c r="JB294" s="142"/>
      <c r="JC294" s="142"/>
      <c r="JD294" s="142"/>
      <c r="JE294" s="142"/>
      <c r="JF294" s="142"/>
      <c r="JG294" s="142"/>
      <c r="JH294" s="142"/>
      <c r="JI294" s="142"/>
      <c r="JJ294" s="142"/>
      <c r="JK294" s="142"/>
      <c r="JL294" s="142"/>
      <c r="JM294" s="142"/>
      <c r="JN294" s="142"/>
      <c r="JO294" s="142"/>
      <c r="JP294" s="142"/>
      <c r="JQ294" s="142"/>
      <c r="JR294" s="142"/>
      <c r="JS294" s="142"/>
      <c r="JT294" s="142"/>
      <c r="JU294" s="142"/>
      <c r="JV294" s="142"/>
      <c r="JW294" s="142"/>
      <c r="JX294" s="142"/>
      <c r="JY294" s="142"/>
      <c r="JZ294" s="142"/>
      <c r="KA294" s="142"/>
      <c r="KB294" s="142"/>
      <c r="KC294" s="142"/>
      <c r="KD294" s="142"/>
      <c r="KE294" s="142"/>
      <c r="KF294" s="142"/>
      <c r="KG294" s="142"/>
      <c r="KH294" s="142"/>
      <c r="KI294" s="142"/>
      <c r="KJ294" s="142"/>
      <c r="KK294" s="142"/>
      <c r="KL294" s="142"/>
      <c r="KM294" s="142"/>
      <c r="KN294" s="142"/>
      <c r="KO294" s="142"/>
      <c r="KP294" s="142"/>
      <c r="KQ294" s="142"/>
      <c r="KR294" s="142"/>
      <c r="KS294" s="142"/>
      <c r="KT294" s="142"/>
      <c r="KU294" s="142"/>
      <c r="KV294" s="142"/>
      <c r="KW294" s="142"/>
      <c r="KX294" s="142"/>
      <c r="KY294" s="142"/>
      <c r="KZ294" s="142"/>
      <c r="LA294" s="142"/>
      <c r="LB294" s="142"/>
      <c r="LC294" s="142"/>
      <c r="LD294" s="142"/>
      <c r="LE294" s="142"/>
      <c r="LF294" s="142"/>
      <c r="LG294" s="142"/>
      <c r="LH294" s="142"/>
      <c r="LI294" s="142"/>
      <c r="LJ294" s="142"/>
      <c r="LK294" s="142"/>
      <c r="LL294" s="142"/>
      <c r="LM294" s="142"/>
      <c r="LN294" s="142"/>
      <c r="LO294" s="142"/>
      <c r="LP294" s="142"/>
      <c r="LQ294" s="142"/>
      <c r="LR294" s="142"/>
      <c r="LS294" s="142"/>
      <c r="LT294" s="142"/>
      <c r="LU294" s="142"/>
      <c r="LV294" s="142"/>
      <c r="LW294" s="142"/>
      <c r="LX294" s="142"/>
      <c r="LY294" s="142"/>
      <c r="LZ294" s="142"/>
      <c r="MA294" s="142"/>
      <c r="MB294" s="142"/>
      <c r="MC294" s="142"/>
      <c r="MD294" s="142"/>
      <c r="ME294" s="142"/>
      <c r="MF294" s="142"/>
      <c r="MG294" s="142"/>
      <c r="MH294" s="142"/>
      <c r="MI294" s="142"/>
      <c r="MJ294" s="142"/>
      <c r="MK294" s="142"/>
      <c r="ML294" s="142"/>
      <c r="MM294" s="142"/>
      <c r="MN294" s="142"/>
      <c r="MO294" s="142"/>
      <c r="MP294" s="142"/>
      <c r="MQ294" s="142"/>
      <c r="MR294" s="142"/>
      <c r="MS294" s="142"/>
      <c r="MT294" s="142"/>
      <c r="MU294" s="142"/>
      <c r="MV294" s="142"/>
      <c r="MW294" s="142"/>
      <c r="MX294" s="142"/>
      <c r="MY294" s="142"/>
      <c r="MZ294" s="142"/>
      <c r="NA294" s="142"/>
      <c r="NB294" s="142"/>
      <c r="NC294" s="142"/>
      <c r="ND294" s="142"/>
      <c r="NE294" s="142"/>
      <c r="NF294" s="142"/>
      <c r="NG294" s="142"/>
      <c r="NH294" s="142"/>
      <c r="NI294" s="142"/>
      <c r="NJ294" s="142"/>
      <c r="NK294" s="142"/>
      <c r="NL294" s="142"/>
      <c r="NM294" s="142"/>
      <c r="NN294" s="142"/>
      <c r="NO294" s="142"/>
      <c r="NP294" s="142"/>
      <c r="NQ294" s="142"/>
      <c r="NR294" s="142"/>
      <c r="NS294" s="142"/>
      <c r="NT294" s="142"/>
      <c r="NU294" s="142"/>
      <c r="NV294" s="142"/>
      <c r="NW294" s="142"/>
      <c r="NX294" s="142"/>
      <c r="NY294" s="142"/>
      <c r="NZ294" s="142"/>
      <c r="OA294" s="142"/>
      <c r="OB294" s="142"/>
      <c r="OC294" s="142"/>
      <c r="OD294" s="142"/>
      <c r="OE294" s="142"/>
      <c r="OF294" s="142"/>
      <c r="OG294" s="142"/>
      <c r="OH294" s="142"/>
      <c r="OI294" s="142"/>
      <c r="OJ294" s="142"/>
      <c r="OK294" s="142"/>
      <c r="OL294" s="142"/>
      <c r="OM294" s="142"/>
      <c r="ON294" s="142"/>
      <c r="OO294" s="142"/>
      <c r="OP294" s="142"/>
      <c r="OQ294" s="142"/>
      <c r="OR294" s="142"/>
      <c r="OS294" s="142"/>
      <c r="OT294" s="142"/>
      <c r="OU294" s="142"/>
      <c r="OV294" s="142"/>
      <c r="OW294" s="142"/>
      <c r="OX294" s="142"/>
      <c r="OY294" s="142"/>
      <c r="OZ294" s="142"/>
      <c r="PA294" s="142"/>
      <c r="PB294" s="142"/>
      <c r="PC294" s="142"/>
      <c r="PD294" s="142"/>
      <c r="PE294" s="142"/>
      <c r="PF294" s="142"/>
      <c r="PG294" s="142"/>
      <c r="PH294" s="142"/>
      <c r="PI294" s="142"/>
      <c r="PJ294" s="142"/>
      <c r="PK294" s="142"/>
      <c r="PL294" s="142"/>
      <c r="PM294" s="142"/>
      <c r="PN294" s="142"/>
      <c r="PO294" s="142"/>
      <c r="PP294" s="142"/>
      <c r="PQ294" s="142"/>
      <c r="PR294" s="142"/>
      <c r="PS294" s="142"/>
      <c r="PT294" s="142"/>
      <c r="PU294" s="142"/>
      <c r="PV294" s="142"/>
      <c r="PW294" s="142"/>
      <c r="PX294" s="142"/>
      <c r="PY294" s="142"/>
      <c r="PZ294" s="142"/>
      <c r="QA294" s="142"/>
      <c r="QB294" s="142"/>
      <c r="QC294" s="142"/>
      <c r="QD294" s="142"/>
      <c r="QE294" s="142"/>
      <c r="QF294" s="142"/>
      <c r="QG294" s="142"/>
      <c r="QH294" s="142"/>
      <c r="QI294" s="142"/>
      <c r="QJ294" s="142"/>
      <c r="QK294" s="142"/>
      <c r="QL294" s="142"/>
      <c r="QM294" s="142"/>
      <c r="QN294" s="142"/>
      <c r="QO294" s="142"/>
      <c r="QP294" s="142"/>
      <c r="QQ294" s="142"/>
      <c r="QR294" s="142"/>
      <c r="QS294" s="142"/>
      <c r="QT294" s="142"/>
      <c r="QU294" s="142"/>
      <c r="QV294" s="142"/>
      <c r="QW294" s="142"/>
      <c r="QX294" s="142"/>
      <c r="QY294" s="142"/>
      <c r="QZ294" s="142"/>
      <c r="RA294" s="142"/>
      <c r="RB294" s="142"/>
      <c r="RC294" s="142"/>
      <c r="RD294" s="142"/>
      <c r="RE294" s="142"/>
      <c r="RF294" s="142"/>
      <c r="RG294" s="142"/>
      <c r="RH294" s="142"/>
      <c r="RI294" s="142"/>
      <c r="RJ294" s="142"/>
      <c r="RK294" s="142"/>
      <c r="RL294" s="142"/>
      <c r="RM294" s="142"/>
      <c r="RN294" s="142"/>
      <c r="RO294" s="142"/>
      <c r="RP294" s="142"/>
      <c r="RQ294" s="142"/>
      <c r="RR294" s="142"/>
      <c r="RS294" s="142"/>
      <c r="RT294" s="142"/>
      <c r="RU294" s="142"/>
      <c r="RV294" s="142"/>
      <c r="RW294" s="142"/>
      <c r="RX294" s="142"/>
      <c r="RY294" s="142"/>
      <c r="RZ294" s="142"/>
      <c r="SA294" s="142"/>
      <c r="SB294" s="142"/>
      <c r="SC294" s="142"/>
      <c r="SD294" s="142"/>
      <c r="SE294" s="142"/>
      <c r="SF294" s="142"/>
      <c r="SG294" s="142"/>
      <c r="SH294" s="142"/>
      <c r="SI294" s="142"/>
      <c r="SJ294" s="142"/>
      <c r="SK294" s="142"/>
      <c r="SL294" s="142"/>
      <c r="SM294" s="142"/>
      <c r="SN294" s="142"/>
      <c r="SO294" s="142"/>
      <c r="SP294" s="142"/>
      <c r="SQ294" s="142"/>
      <c r="SR294" s="142"/>
      <c r="SS294" s="142"/>
      <c r="ST294" s="142"/>
      <c r="SU294" s="142"/>
      <c r="SV294" s="142"/>
      <c r="SW294" s="142"/>
      <c r="SX294" s="142"/>
      <c r="SY294" s="142"/>
      <c r="SZ294" s="142"/>
      <c r="TA294" s="142"/>
      <c r="TB294" s="142"/>
      <c r="TC294" s="142"/>
      <c r="TD294" s="142"/>
      <c r="TE294" s="142"/>
      <c r="TF294" s="142"/>
      <c r="TG294" s="142"/>
      <c r="TH294" s="142"/>
      <c r="TI294" s="142"/>
      <c r="TJ294" s="142"/>
      <c r="TK294" s="142"/>
      <c r="TL294" s="142"/>
      <c r="TM294" s="142"/>
      <c r="TN294" s="142"/>
      <c r="TO294" s="142"/>
      <c r="TP294" s="142"/>
      <c r="TQ294" s="142"/>
      <c r="TR294" s="142"/>
      <c r="TS294" s="142"/>
      <c r="TT294" s="142"/>
      <c r="TU294" s="142"/>
      <c r="TV294" s="142"/>
      <c r="TW294" s="142"/>
      <c r="TX294" s="142"/>
      <c r="TY294" s="142"/>
      <c r="TZ294" s="142"/>
      <c r="UA294" s="142"/>
      <c r="UB294" s="142"/>
      <c r="UC294" s="142"/>
      <c r="UD294" s="142"/>
      <c r="UE294" s="142"/>
      <c r="UF294" s="142"/>
      <c r="UG294" s="142"/>
      <c r="UH294" s="142"/>
      <c r="UI294" s="142"/>
      <c r="UJ294" s="142"/>
      <c r="UK294" s="142"/>
      <c r="UL294" s="142"/>
      <c r="UM294" s="142"/>
      <c r="UN294" s="142"/>
      <c r="UO294" s="142"/>
      <c r="UP294" s="142"/>
      <c r="UQ294" s="142"/>
      <c r="UR294" s="142"/>
      <c r="US294" s="142"/>
      <c r="UT294" s="142"/>
      <c r="UU294" s="142"/>
      <c r="UV294" s="142"/>
      <c r="UW294" s="142"/>
      <c r="UX294" s="142"/>
      <c r="UY294" s="142"/>
      <c r="UZ294" s="142"/>
      <c r="VA294" s="142"/>
      <c r="VB294" s="142"/>
      <c r="VC294" s="142"/>
      <c r="VD294" s="142"/>
      <c r="VE294" s="142"/>
      <c r="VF294" s="142"/>
      <c r="VG294" s="142"/>
      <c r="VH294" s="142"/>
      <c r="VI294" s="142"/>
      <c r="VJ294" s="142"/>
      <c r="VK294" s="142"/>
      <c r="VL294" s="142"/>
      <c r="VM294" s="142"/>
      <c r="VN294" s="142"/>
      <c r="VO294" s="142"/>
      <c r="VP294" s="142"/>
      <c r="VQ294" s="142"/>
      <c r="VR294" s="142"/>
      <c r="VS294" s="142"/>
      <c r="VT294" s="142"/>
      <c r="VU294" s="142"/>
      <c r="VV294" s="142"/>
      <c r="VW294" s="142"/>
      <c r="VX294" s="142"/>
      <c r="VY294" s="142"/>
      <c r="VZ294" s="142"/>
      <c r="WA294" s="142"/>
      <c r="WB294" s="142"/>
      <c r="WC294" s="142"/>
      <c r="WD294" s="142"/>
      <c r="WE294" s="142"/>
      <c r="WF294" s="142"/>
      <c r="WG294" s="142"/>
      <c r="WH294" s="142"/>
      <c r="WI294" s="142"/>
      <c r="WJ294" s="142"/>
      <c r="WK294" s="142"/>
      <c r="WL294" s="142"/>
      <c r="WM294" s="142"/>
      <c r="WN294" s="142"/>
      <c r="WO294" s="142"/>
      <c r="WP294" s="142"/>
      <c r="WQ294" s="142"/>
      <c r="WR294" s="142"/>
      <c r="WS294" s="142"/>
      <c r="WT294" s="142"/>
      <c r="WU294" s="142"/>
      <c r="WV294" s="142"/>
      <c r="WW294" s="142"/>
      <c r="WX294" s="142"/>
      <c r="WY294" s="142"/>
      <c r="WZ294" s="142"/>
      <c r="XA294" s="142"/>
      <c r="XB294" s="142"/>
      <c r="XC294" s="142"/>
      <c r="XD294" s="142"/>
      <c r="XE294" s="142"/>
      <c r="XF294" s="142"/>
      <c r="XG294" s="142"/>
      <c r="XH294" s="142"/>
      <c r="XI294" s="142"/>
      <c r="XJ294" s="142"/>
      <c r="XK294" s="142"/>
      <c r="XL294" s="142"/>
      <c r="XM294" s="142"/>
      <c r="XN294" s="142"/>
      <c r="XO294" s="142"/>
      <c r="XP294" s="142"/>
      <c r="XQ294" s="142"/>
      <c r="XR294" s="142"/>
      <c r="XS294" s="142"/>
      <c r="XT294" s="142"/>
      <c r="XU294" s="142"/>
      <c r="XV294" s="142"/>
      <c r="XW294" s="142"/>
      <c r="XX294" s="142"/>
      <c r="XY294" s="142"/>
      <c r="XZ294" s="142"/>
      <c r="YA294" s="142"/>
      <c r="YB294" s="142"/>
      <c r="YC294" s="142"/>
      <c r="YD294" s="142"/>
      <c r="YE294" s="142"/>
      <c r="YF294" s="142"/>
      <c r="YG294" s="142"/>
      <c r="YH294" s="142"/>
      <c r="YI294" s="142"/>
      <c r="YJ294" s="142"/>
      <c r="YK294" s="142"/>
      <c r="YL294" s="142"/>
      <c r="YM294" s="142"/>
      <c r="YN294" s="142"/>
      <c r="YO294" s="142"/>
      <c r="YP294" s="142"/>
      <c r="YQ294" s="142"/>
      <c r="YR294" s="142"/>
      <c r="YS294" s="142"/>
      <c r="YT294" s="142"/>
      <c r="YU294" s="142"/>
      <c r="YV294" s="142"/>
      <c r="YW294" s="142"/>
      <c r="YX294" s="142"/>
      <c r="YY294" s="142"/>
      <c r="YZ294" s="142"/>
      <c r="ZA294" s="142"/>
      <c r="ZB294" s="142"/>
      <c r="ZC294" s="142"/>
      <c r="ZD294" s="142"/>
      <c r="ZE294" s="142"/>
      <c r="ZF294" s="142"/>
      <c r="ZG294" s="142"/>
      <c r="ZH294" s="142"/>
      <c r="ZI294" s="142"/>
      <c r="ZJ294" s="142"/>
      <c r="ZK294" s="142"/>
      <c r="ZL294" s="142"/>
      <c r="ZM294" s="142"/>
      <c r="ZN294" s="142"/>
      <c r="ZO294" s="142"/>
      <c r="ZP294" s="142"/>
      <c r="ZQ294" s="142"/>
      <c r="ZR294" s="142"/>
      <c r="ZS294" s="142"/>
      <c r="ZT294" s="142"/>
      <c r="ZU294" s="142"/>
      <c r="ZV294" s="142"/>
      <c r="ZW294" s="142"/>
      <c r="ZX294" s="142"/>
      <c r="ZY294" s="142"/>
      <c r="ZZ294" s="142"/>
      <c r="AAA294" s="142"/>
      <c r="AAB294" s="142"/>
      <c r="AAC294" s="142"/>
      <c r="AAD294" s="142"/>
      <c r="AAE294" s="142"/>
      <c r="AAF294" s="142"/>
      <c r="AAG294" s="142"/>
      <c r="AAH294" s="142"/>
      <c r="AAI294" s="142"/>
      <c r="AAJ294" s="142"/>
      <c r="AAK294" s="142"/>
      <c r="AAL294" s="142"/>
      <c r="AAM294" s="142"/>
      <c r="AAN294" s="142"/>
      <c r="AAO294" s="142"/>
      <c r="AAP294" s="142"/>
      <c r="AAQ294" s="142"/>
      <c r="AAR294" s="142"/>
      <c r="AAS294" s="142"/>
      <c r="AAT294" s="142"/>
      <c r="AAU294" s="142"/>
      <c r="AAV294" s="142"/>
      <c r="AAW294" s="142"/>
      <c r="AAX294" s="142"/>
      <c r="AAY294" s="142"/>
      <c r="AAZ294" s="142"/>
      <c r="ABA294" s="142"/>
      <c r="ABB294" s="142"/>
      <c r="ABC294" s="142"/>
      <c r="ABD294" s="142"/>
      <c r="ABE294" s="142"/>
      <c r="ABF294" s="142"/>
      <c r="ABG294" s="142"/>
      <c r="ABH294" s="142"/>
      <c r="ABI294" s="142"/>
      <c r="ABJ294" s="142"/>
      <c r="ABK294" s="142"/>
      <c r="ABL294" s="142"/>
      <c r="ABM294" s="142"/>
      <c r="ABN294" s="142"/>
      <c r="ABO294" s="142"/>
      <c r="ABP294" s="142"/>
      <c r="ABQ294" s="142"/>
      <c r="ABR294" s="142"/>
      <c r="ABS294" s="142"/>
      <c r="ABT294" s="142"/>
      <c r="ABU294" s="142"/>
      <c r="ABV294" s="142"/>
      <c r="ABW294" s="142"/>
      <c r="ABX294" s="142"/>
      <c r="ABY294" s="142"/>
      <c r="ABZ294" s="142"/>
      <c r="ACA294" s="142"/>
      <c r="ACB294" s="142"/>
      <c r="ACC294" s="142"/>
      <c r="ACD294" s="142"/>
      <c r="ACE294" s="142"/>
      <c r="ACF294" s="142"/>
      <c r="ACG294" s="142"/>
      <c r="ACH294" s="142"/>
      <c r="ACI294" s="142"/>
      <c r="ACJ294" s="142"/>
      <c r="ACK294" s="142"/>
      <c r="ACL294" s="142"/>
      <c r="ACM294" s="142"/>
      <c r="ACN294" s="142"/>
      <c r="ACO294" s="142"/>
      <c r="ACP294" s="142"/>
      <c r="ACQ294" s="142"/>
      <c r="ACR294" s="142"/>
      <c r="ACS294" s="142"/>
      <c r="ACT294" s="142"/>
      <c r="ACU294" s="142"/>
      <c r="ACV294" s="142"/>
      <c r="ACW294" s="142"/>
      <c r="ACX294" s="142"/>
      <c r="ACY294" s="142"/>
      <c r="ACZ294" s="142"/>
      <c r="ADA294" s="142"/>
      <c r="ADB294" s="142"/>
      <c r="ADC294" s="142"/>
      <c r="ADD294" s="142"/>
      <c r="ADE294" s="142"/>
      <c r="ADF294" s="142"/>
      <c r="ADG294" s="142"/>
      <c r="ADH294" s="142"/>
      <c r="ADI294" s="142"/>
      <c r="ADJ294" s="142"/>
      <c r="ADK294" s="142"/>
      <c r="ADL294" s="142"/>
      <c r="ADM294" s="142"/>
      <c r="ADN294" s="142"/>
      <c r="ADO294" s="142"/>
      <c r="ADP294" s="142"/>
      <c r="ADQ294" s="142"/>
      <c r="ADR294" s="142"/>
      <c r="ADS294" s="142"/>
      <c r="ADT294" s="142"/>
      <c r="ADU294" s="142"/>
      <c r="ADV294" s="142"/>
      <c r="ADW294" s="142"/>
      <c r="ADX294" s="142"/>
      <c r="ADY294" s="142"/>
      <c r="ADZ294" s="142"/>
      <c r="AEA294" s="142"/>
      <c r="AEB294" s="142"/>
      <c r="AEC294" s="142"/>
    </row>
    <row r="295" spans="1:810" s="10" customFormat="1" x14ac:dyDescent="0.3">
      <c r="A295" s="49"/>
      <c r="B295" s="51">
        <v>3</v>
      </c>
      <c r="C295" s="108" t="s">
        <v>647</v>
      </c>
      <c r="D295" s="109" t="s">
        <v>63</v>
      </c>
      <c r="E295" s="110" t="s">
        <v>58</v>
      </c>
      <c r="F295" s="110" t="s">
        <v>204</v>
      </c>
      <c r="G295" s="110"/>
      <c r="H295" s="111"/>
      <c r="I295" s="110">
        <v>1</v>
      </c>
      <c r="J295" s="110" t="s">
        <v>32</v>
      </c>
      <c r="K295" s="110" t="s">
        <v>33</v>
      </c>
      <c r="L295" s="112">
        <v>110</v>
      </c>
      <c r="M295" s="113">
        <v>1937</v>
      </c>
      <c r="N295" s="130">
        <v>1937</v>
      </c>
      <c r="O295" s="114"/>
      <c r="P295" s="114"/>
      <c r="Q295" s="76"/>
      <c r="R295" s="76" t="s">
        <v>302</v>
      </c>
      <c r="S295" s="74"/>
      <c r="T295" s="45" t="s">
        <v>347</v>
      </c>
      <c r="U295" s="46" t="str">
        <f t="shared" si="4"/>
        <v>Au</v>
      </c>
      <c r="V295" s="45"/>
      <c r="W295" s="45"/>
      <c r="X295" s="45"/>
      <c r="Y295" s="45"/>
      <c r="Z295" s="45"/>
      <c r="AA295" s="45"/>
      <c r="AB295" s="45"/>
      <c r="AD295" s="139"/>
      <c r="AE295" s="139"/>
      <c r="AF295" s="139"/>
      <c r="AG295" s="139"/>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c r="BH295" s="139"/>
      <c r="BI295" s="139"/>
      <c r="BJ295" s="139"/>
      <c r="BK295" s="139"/>
      <c r="BL295" s="139"/>
      <c r="BM295" s="139"/>
      <c r="BN295" s="139"/>
      <c r="BO295" s="139"/>
      <c r="BP295" s="139"/>
      <c r="BQ295" s="139"/>
      <c r="BR295" s="139"/>
      <c r="BS295" s="139"/>
      <c r="BT295" s="139"/>
      <c r="BU295" s="139"/>
      <c r="BV295" s="139"/>
      <c r="BW295" s="139"/>
      <c r="BX295" s="139"/>
      <c r="BY295" s="139"/>
      <c r="BZ295" s="139"/>
      <c r="CA295" s="139"/>
      <c r="CB295" s="139"/>
      <c r="CC295" s="139"/>
      <c r="CD295" s="139"/>
      <c r="CE295" s="139"/>
      <c r="CF295" s="139"/>
      <c r="CG295" s="139"/>
      <c r="CH295" s="139"/>
      <c r="CI295" s="139"/>
      <c r="CJ295" s="139"/>
      <c r="CK295" s="139"/>
      <c r="CL295" s="139"/>
      <c r="CM295" s="139"/>
      <c r="CN295" s="139"/>
      <c r="CO295" s="139"/>
      <c r="CP295" s="139"/>
      <c r="CQ295" s="139"/>
      <c r="CR295" s="139"/>
      <c r="CS295" s="139"/>
      <c r="CT295" s="139"/>
      <c r="CU295" s="139"/>
      <c r="CV295" s="139"/>
      <c r="CW295" s="139"/>
      <c r="CX295" s="139"/>
      <c r="CY295" s="139"/>
      <c r="CZ295" s="139"/>
      <c r="DA295" s="139"/>
      <c r="DB295" s="139"/>
      <c r="DC295" s="139"/>
      <c r="DD295" s="139"/>
      <c r="DE295" s="139"/>
      <c r="DF295" s="139"/>
      <c r="DG295" s="139"/>
      <c r="DH295" s="139"/>
      <c r="DI295" s="139"/>
      <c r="DJ295" s="139"/>
      <c r="DK295" s="139"/>
      <c r="DL295" s="139"/>
      <c r="DM295" s="139"/>
      <c r="DN295" s="139"/>
      <c r="DO295" s="139"/>
      <c r="DP295" s="139"/>
      <c r="DQ295" s="139"/>
      <c r="DR295" s="139"/>
      <c r="DS295" s="139"/>
      <c r="DT295" s="139"/>
      <c r="DU295" s="139"/>
      <c r="DV295" s="139"/>
      <c r="DW295" s="139"/>
      <c r="DX295" s="139"/>
      <c r="DY295" s="139"/>
      <c r="DZ295" s="139"/>
      <c r="EA295" s="139"/>
      <c r="EB295" s="139"/>
      <c r="EC295" s="139"/>
      <c r="ED295" s="139"/>
      <c r="EE295" s="139"/>
      <c r="EF295" s="139"/>
      <c r="EG295" s="139"/>
      <c r="EH295" s="139"/>
      <c r="EI295" s="139"/>
      <c r="EJ295" s="139"/>
      <c r="EK295" s="139"/>
      <c r="EL295" s="139"/>
      <c r="EM295" s="139"/>
      <c r="EN295" s="139"/>
      <c r="EO295" s="139"/>
      <c r="EP295" s="139"/>
      <c r="EQ295" s="139"/>
      <c r="ER295" s="139"/>
      <c r="ES295" s="139"/>
      <c r="ET295" s="139"/>
      <c r="EU295" s="139"/>
      <c r="EV295" s="139"/>
      <c r="EW295" s="139"/>
      <c r="EX295" s="139"/>
      <c r="EY295" s="139"/>
      <c r="EZ295" s="139"/>
      <c r="FA295" s="139"/>
      <c r="FB295" s="139"/>
      <c r="FC295" s="139"/>
      <c r="FD295" s="139"/>
      <c r="FE295" s="139"/>
      <c r="FF295" s="142"/>
      <c r="FG295" s="142"/>
      <c r="FH295" s="142"/>
      <c r="FI295" s="142"/>
      <c r="FJ295" s="142"/>
      <c r="FK295" s="142"/>
      <c r="FL295" s="142"/>
      <c r="FM295" s="142"/>
      <c r="FN295" s="142"/>
      <c r="FO295" s="142"/>
      <c r="FP295" s="142"/>
      <c r="FQ295" s="142"/>
      <c r="FR295" s="142"/>
      <c r="FS295" s="142"/>
      <c r="FT295" s="142"/>
      <c r="FU295" s="142"/>
      <c r="FV295" s="142"/>
      <c r="FW295" s="142"/>
      <c r="FX295" s="142"/>
      <c r="FY295" s="142"/>
      <c r="FZ295" s="142"/>
      <c r="GA295" s="142"/>
      <c r="GB295" s="142"/>
      <c r="GC295" s="142"/>
      <c r="GD295" s="142"/>
      <c r="GE295" s="142"/>
      <c r="GF295" s="142"/>
      <c r="GG295" s="142"/>
      <c r="GH295" s="142"/>
      <c r="GI295" s="142"/>
      <c r="GJ295" s="142"/>
      <c r="GK295" s="142"/>
      <c r="GL295" s="142"/>
      <c r="GM295" s="142"/>
      <c r="GN295" s="142"/>
      <c r="GO295" s="142"/>
      <c r="GP295" s="142"/>
      <c r="GQ295" s="142"/>
      <c r="GR295" s="142"/>
      <c r="GS295" s="142"/>
      <c r="GT295" s="142"/>
      <c r="GU295" s="142"/>
      <c r="GV295" s="142"/>
      <c r="GW295" s="142"/>
      <c r="GX295" s="142"/>
      <c r="GY295" s="142"/>
      <c r="GZ295" s="142"/>
      <c r="HA295" s="142"/>
      <c r="HB295" s="142"/>
      <c r="HC295" s="142"/>
      <c r="HD295" s="142"/>
      <c r="HE295" s="142"/>
      <c r="HF295" s="142"/>
      <c r="HG295" s="142"/>
      <c r="HH295" s="142"/>
      <c r="HI295" s="142"/>
      <c r="HJ295" s="142"/>
      <c r="HK295" s="142"/>
      <c r="HL295" s="142"/>
      <c r="HM295" s="142"/>
      <c r="HN295" s="142"/>
      <c r="HO295" s="142"/>
      <c r="HP295" s="142"/>
      <c r="HQ295" s="142"/>
      <c r="HR295" s="142"/>
      <c r="HS295" s="142"/>
      <c r="HT295" s="142"/>
      <c r="HU295" s="142"/>
      <c r="HV295" s="142"/>
      <c r="HW295" s="142"/>
      <c r="HX295" s="142"/>
      <c r="HY295" s="142"/>
      <c r="HZ295" s="142"/>
      <c r="IA295" s="142"/>
      <c r="IB295" s="142"/>
      <c r="IC295" s="142"/>
      <c r="ID295" s="142"/>
      <c r="IE295" s="142"/>
      <c r="IF295" s="142"/>
      <c r="IG295" s="142"/>
      <c r="IH295" s="142"/>
      <c r="II295" s="142"/>
      <c r="IJ295" s="142"/>
      <c r="IK295" s="142"/>
      <c r="IL295" s="142"/>
      <c r="IM295" s="142"/>
      <c r="IN295" s="142"/>
      <c r="IO295" s="142"/>
      <c r="IP295" s="142"/>
      <c r="IQ295" s="142"/>
      <c r="IR295" s="142"/>
      <c r="IS295" s="142"/>
      <c r="IT295" s="142"/>
      <c r="IU295" s="142"/>
      <c r="IV295" s="142"/>
      <c r="IW295" s="142"/>
      <c r="IX295" s="142"/>
      <c r="IY295" s="142"/>
      <c r="IZ295" s="142"/>
      <c r="JA295" s="142"/>
      <c r="JB295" s="142"/>
      <c r="JC295" s="142"/>
      <c r="JD295" s="142"/>
      <c r="JE295" s="142"/>
      <c r="JF295" s="142"/>
      <c r="JG295" s="142"/>
      <c r="JH295" s="142"/>
      <c r="JI295" s="142"/>
      <c r="JJ295" s="142"/>
      <c r="JK295" s="142"/>
      <c r="JL295" s="142"/>
      <c r="JM295" s="142"/>
      <c r="JN295" s="142"/>
      <c r="JO295" s="142"/>
      <c r="JP295" s="142"/>
      <c r="JQ295" s="142"/>
      <c r="JR295" s="142"/>
      <c r="JS295" s="142"/>
      <c r="JT295" s="142"/>
      <c r="JU295" s="142"/>
      <c r="JV295" s="142"/>
      <c r="JW295" s="142"/>
      <c r="JX295" s="142"/>
      <c r="JY295" s="142"/>
      <c r="JZ295" s="142"/>
      <c r="KA295" s="142"/>
      <c r="KB295" s="142"/>
      <c r="KC295" s="142"/>
      <c r="KD295" s="142"/>
      <c r="KE295" s="142"/>
      <c r="KF295" s="142"/>
      <c r="KG295" s="142"/>
      <c r="KH295" s="142"/>
      <c r="KI295" s="142"/>
      <c r="KJ295" s="142"/>
      <c r="KK295" s="142"/>
      <c r="KL295" s="142"/>
      <c r="KM295" s="142"/>
      <c r="KN295" s="142"/>
      <c r="KO295" s="142"/>
      <c r="KP295" s="142"/>
      <c r="KQ295" s="142"/>
      <c r="KR295" s="142"/>
      <c r="KS295" s="142"/>
      <c r="KT295" s="142"/>
      <c r="KU295" s="142"/>
      <c r="KV295" s="142"/>
      <c r="KW295" s="142"/>
      <c r="KX295" s="142"/>
      <c r="KY295" s="142"/>
      <c r="KZ295" s="142"/>
      <c r="LA295" s="142"/>
      <c r="LB295" s="142"/>
      <c r="LC295" s="142"/>
      <c r="LD295" s="142"/>
      <c r="LE295" s="142"/>
      <c r="LF295" s="142"/>
      <c r="LG295" s="142"/>
      <c r="LH295" s="142"/>
      <c r="LI295" s="142"/>
      <c r="LJ295" s="142"/>
      <c r="LK295" s="142"/>
      <c r="LL295" s="142"/>
      <c r="LM295" s="142"/>
      <c r="LN295" s="142"/>
      <c r="LO295" s="142"/>
      <c r="LP295" s="142"/>
      <c r="LQ295" s="142"/>
      <c r="LR295" s="142"/>
      <c r="LS295" s="142"/>
      <c r="LT295" s="142"/>
      <c r="LU295" s="142"/>
      <c r="LV295" s="142"/>
      <c r="LW295" s="142"/>
      <c r="LX295" s="142"/>
      <c r="LY295" s="142"/>
      <c r="LZ295" s="142"/>
      <c r="MA295" s="142"/>
      <c r="MB295" s="142"/>
      <c r="MC295" s="142"/>
      <c r="MD295" s="142"/>
      <c r="ME295" s="142"/>
      <c r="MF295" s="142"/>
      <c r="MG295" s="142"/>
      <c r="MH295" s="142"/>
      <c r="MI295" s="142"/>
      <c r="MJ295" s="142"/>
      <c r="MK295" s="142"/>
      <c r="ML295" s="142"/>
      <c r="MM295" s="142"/>
      <c r="MN295" s="142"/>
      <c r="MO295" s="142"/>
      <c r="MP295" s="142"/>
      <c r="MQ295" s="142"/>
      <c r="MR295" s="142"/>
      <c r="MS295" s="142"/>
      <c r="MT295" s="142"/>
      <c r="MU295" s="142"/>
      <c r="MV295" s="142"/>
      <c r="MW295" s="142"/>
      <c r="MX295" s="142"/>
      <c r="MY295" s="142"/>
      <c r="MZ295" s="142"/>
      <c r="NA295" s="142"/>
      <c r="NB295" s="142"/>
      <c r="NC295" s="142"/>
      <c r="ND295" s="142"/>
      <c r="NE295" s="142"/>
      <c r="NF295" s="142"/>
      <c r="NG295" s="142"/>
      <c r="NH295" s="142"/>
      <c r="NI295" s="142"/>
      <c r="NJ295" s="142"/>
      <c r="NK295" s="142"/>
      <c r="NL295" s="142"/>
      <c r="NM295" s="142"/>
      <c r="NN295" s="142"/>
      <c r="NO295" s="142"/>
      <c r="NP295" s="142"/>
      <c r="NQ295" s="142"/>
      <c r="NR295" s="142"/>
      <c r="NS295" s="142"/>
      <c r="NT295" s="142"/>
      <c r="NU295" s="142"/>
      <c r="NV295" s="142"/>
      <c r="NW295" s="142"/>
      <c r="NX295" s="142"/>
      <c r="NY295" s="142"/>
      <c r="NZ295" s="142"/>
      <c r="OA295" s="142"/>
      <c r="OB295" s="142"/>
      <c r="OC295" s="142"/>
      <c r="OD295" s="142"/>
      <c r="OE295" s="142"/>
      <c r="OF295" s="142"/>
      <c r="OG295" s="142"/>
      <c r="OH295" s="142"/>
      <c r="OI295" s="142"/>
      <c r="OJ295" s="142"/>
      <c r="OK295" s="142"/>
      <c r="OL295" s="142"/>
      <c r="OM295" s="142"/>
      <c r="ON295" s="142"/>
      <c r="OO295" s="142"/>
      <c r="OP295" s="142"/>
      <c r="OQ295" s="142"/>
      <c r="OR295" s="142"/>
      <c r="OS295" s="142"/>
      <c r="OT295" s="142"/>
      <c r="OU295" s="142"/>
      <c r="OV295" s="142"/>
      <c r="OW295" s="142"/>
      <c r="OX295" s="142"/>
      <c r="OY295" s="142"/>
      <c r="OZ295" s="142"/>
      <c r="PA295" s="142"/>
      <c r="PB295" s="142"/>
      <c r="PC295" s="142"/>
      <c r="PD295" s="142"/>
      <c r="PE295" s="142"/>
      <c r="PF295" s="142"/>
      <c r="PG295" s="142"/>
      <c r="PH295" s="142"/>
      <c r="PI295" s="142"/>
      <c r="PJ295" s="142"/>
      <c r="PK295" s="142"/>
      <c r="PL295" s="142"/>
      <c r="PM295" s="142"/>
      <c r="PN295" s="142"/>
      <c r="PO295" s="142"/>
      <c r="PP295" s="142"/>
      <c r="PQ295" s="142"/>
      <c r="PR295" s="142"/>
      <c r="PS295" s="142"/>
      <c r="PT295" s="142"/>
      <c r="PU295" s="142"/>
      <c r="PV295" s="142"/>
      <c r="PW295" s="142"/>
      <c r="PX295" s="142"/>
      <c r="PY295" s="142"/>
      <c r="PZ295" s="142"/>
      <c r="QA295" s="142"/>
      <c r="QB295" s="142"/>
      <c r="QC295" s="142"/>
      <c r="QD295" s="142"/>
      <c r="QE295" s="142"/>
      <c r="QF295" s="142"/>
      <c r="QG295" s="142"/>
      <c r="QH295" s="142"/>
      <c r="QI295" s="142"/>
      <c r="QJ295" s="142"/>
      <c r="QK295" s="142"/>
      <c r="QL295" s="142"/>
      <c r="QM295" s="142"/>
      <c r="QN295" s="142"/>
      <c r="QO295" s="142"/>
      <c r="QP295" s="142"/>
      <c r="QQ295" s="142"/>
      <c r="QR295" s="142"/>
      <c r="QS295" s="142"/>
      <c r="QT295" s="142"/>
      <c r="QU295" s="142"/>
      <c r="QV295" s="142"/>
      <c r="QW295" s="142"/>
      <c r="QX295" s="142"/>
      <c r="QY295" s="142"/>
      <c r="QZ295" s="142"/>
      <c r="RA295" s="142"/>
      <c r="RB295" s="142"/>
      <c r="RC295" s="142"/>
      <c r="RD295" s="142"/>
      <c r="RE295" s="142"/>
      <c r="RF295" s="142"/>
      <c r="RG295" s="142"/>
      <c r="RH295" s="142"/>
      <c r="RI295" s="142"/>
      <c r="RJ295" s="142"/>
      <c r="RK295" s="142"/>
      <c r="RL295" s="142"/>
      <c r="RM295" s="142"/>
      <c r="RN295" s="142"/>
      <c r="RO295" s="142"/>
      <c r="RP295" s="142"/>
      <c r="RQ295" s="142"/>
      <c r="RR295" s="142"/>
      <c r="RS295" s="142"/>
      <c r="RT295" s="142"/>
      <c r="RU295" s="142"/>
      <c r="RV295" s="142"/>
      <c r="RW295" s="142"/>
      <c r="RX295" s="142"/>
      <c r="RY295" s="142"/>
      <c r="RZ295" s="142"/>
      <c r="SA295" s="142"/>
      <c r="SB295" s="142"/>
      <c r="SC295" s="142"/>
      <c r="SD295" s="142"/>
      <c r="SE295" s="142"/>
      <c r="SF295" s="142"/>
      <c r="SG295" s="142"/>
      <c r="SH295" s="142"/>
      <c r="SI295" s="142"/>
      <c r="SJ295" s="142"/>
      <c r="SK295" s="142"/>
      <c r="SL295" s="142"/>
      <c r="SM295" s="142"/>
      <c r="SN295" s="142"/>
      <c r="SO295" s="142"/>
      <c r="SP295" s="142"/>
      <c r="SQ295" s="142"/>
      <c r="SR295" s="142"/>
      <c r="SS295" s="142"/>
      <c r="ST295" s="142"/>
      <c r="SU295" s="142"/>
      <c r="SV295" s="142"/>
      <c r="SW295" s="142"/>
      <c r="SX295" s="142"/>
      <c r="SY295" s="142"/>
      <c r="SZ295" s="142"/>
      <c r="TA295" s="142"/>
      <c r="TB295" s="142"/>
      <c r="TC295" s="142"/>
      <c r="TD295" s="142"/>
      <c r="TE295" s="142"/>
      <c r="TF295" s="142"/>
      <c r="TG295" s="142"/>
      <c r="TH295" s="142"/>
      <c r="TI295" s="142"/>
      <c r="TJ295" s="142"/>
      <c r="TK295" s="142"/>
      <c r="TL295" s="142"/>
      <c r="TM295" s="142"/>
      <c r="TN295" s="142"/>
      <c r="TO295" s="142"/>
      <c r="TP295" s="142"/>
      <c r="TQ295" s="142"/>
      <c r="TR295" s="142"/>
      <c r="TS295" s="142"/>
      <c r="TT295" s="142"/>
      <c r="TU295" s="142"/>
      <c r="TV295" s="142"/>
      <c r="TW295" s="142"/>
      <c r="TX295" s="142"/>
      <c r="TY295" s="142"/>
      <c r="TZ295" s="142"/>
      <c r="UA295" s="142"/>
      <c r="UB295" s="142"/>
      <c r="UC295" s="142"/>
      <c r="UD295" s="142"/>
      <c r="UE295" s="142"/>
      <c r="UF295" s="142"/>
      <c r="UG295" s="142"/>
      <c r="UH295" s="142"/>
      <c r="UI295" s="142"/>
      <c r="UJ295" s="142"/>
      <c r="UK295" s="142"/>
      <c r="UL295" s="142"/>
      <c r="UM295" s="142"/>
      <c r="UN295" s="142"/>
      <c r="UO295" s="142"/>
      <c r="UP295" s="142"/>
      <c r="UQ295" s="142"/>
      <c r="UR295" s="142"/>
      <c r="US295" s="142"/>
      <c r="UT295" s="142"/>
      <c r="UU295" s="142"/>
      <c r="UV295" s="142"/>
      <c r="UW295" s="142"/>
      <c r="UX295" s="142"/>
      <c r="UY295" s="142"/>
      <c r="UZ295" s="142"/>
      <c r="VA295" s="142"/>
      <c r="VB295" s="142"/>
      <c r="VC295" s="142"/>
      <c r="VD295" s="142"/>
      <c r="VE295" s="142"/>
      <c r="VF295" s="142"/>
      <c r="VG295" s="142"/>
      <c r="VH295" s="142"/>
      <c r="VI295" s="142"/>
      <c r="VJ295" s="142"/>
      <c r="VK295" s="142"/>
      <c r="VL295" s="142"/>
      <c r="VM295" s="142"/>
      <c r="VN295" s="142"/>
      <c r="VO295" s="142"/>
      <c r="VP295" s="142"/>
      <c r="VQ295" s="142"/>
      <c r="VR295" s="142"/>
      <c r="VS295" s="142"/>
      <c r="VT295" s="142"/>
      <c r="VU295" s="142"/>
      <c r="VV295" s="142"/>
      <c r="VW295" s="142"/>
      <c r="VX295" s="142"/>
      <c r="VY295" s="142"/>
      <c r="VZ295" s="142"/>
      <c r="WA295" s="142"/>
      <c r="WB295" s="142"/>
      <c r="WC295" s="142"/>
      <c r="WD295" s="142"/>
      <c r="WE295" s="142"/>
      <c r="WF295" s="142"/>
      <c r="WG295" s="142"/>
      <c r="WH295" s="142"/>
      <c r="WI295" s="142"/>
      <c r="WJ295" s="142"/>
      <c r="WK295" s="142"/>
      <c r="WL295" s="142"/>
      <c r="WM295" s="142"/>
      <c r="WN295" s="142"/>
      <c r="WO295" s="142"/>
      <c r="WP295" s="142"/>
      <c r="WQ295" s="142"/>
      <c r="WR295" s="142"/>
      <c r="WS295" s="142"/>
      <c r="WT295" s="142"/>
      <c r="WU295" s="142"/>
      <c r="WV295" s="142"/>
      <c r="WW295" s="142"/>
      <c r="WX295" s="142"/>
      <c r="WY295" s="142"/>
      <c r="WZ295" s="142"/>
      <c r="XA295" s="142"/>
      <c r="XB295" s="142"/>
      <c r="XC295" s="142"/>
      <c r="XD295" s="142"/>
      <c r="XE295" s="142"/>
      <c r="XF295" s="142"/>
      <c r="XG295" s="142"/>
      <c r="XH295" s="142"/>
      <c r="XI295" s="142"/>
      <c r="XJ295" s="142"/>
      <c r="XK295" s="142"/>
      <c r="XL295" s="142"/>
      <c r="XM295" s="142"/>
      <c r="XN295" s="142"/>
      <c r="XO295" s="142"/>
      <c r="XP295" s="142"/>
      <c r="XQ295" s="142"/>
      <c r="XR295" s="142"/>
      <c r="XS295" s="142"/>
      <c r="XT295" s="142"/>
      <c r="XU295" s="142"/>
      <c r="XV295" s="142"/>
      <c r="XW295" s="142"/>
      <c r="XX295" s="142"/>
      <c r="XY295" s="142"/>
      <c r="XZ295" s="142"/>
      <c r="YA295" s="142"/>
      <c r="YB295" s="142"/>
      <c r="YC295" s="142"/>
      <c r="YD295" s="142"/>
      <c r="YE295" s="142"/>
      <c r="YF295" s="142"/>
      <c r="YG295" s="142"/>
      <c r="YH295" s="142"/>
      <c r="YI295" s="142"/>
      <c r="YJ295" s="142"/>
      <c r="YK295" s="142"/>
      <c r="YL295" s="142"/>
      <c r="YM295" s="142"/>
      <c r="YN295" s="142"/>
      <c r="YO295" s="142"/>
      <c r="YP295" s="142"/>
      <c r="YQ295" s="142"/>
      <c r="YR295" s="142"/>
      <c r="YS295" s="142"/>
      <c r="YT295" s="142"/>
      <c r="YU295" s="142"/>
      <c r="YV295" s="142"/>
      <c r="YW295" s="142"/>
      <c r="YX295" s="142"/>
      <c r="YY295" s="142"/>
      <c r="YZ295" s="142"/>
      <c r="ZA295" s="142"/>
      <c r="ZB295" s="142"/>
      <c r="ZC295" s="142"/>
      <c r="ZD295" s="142"/>
      <c r="ZE295" s="142"/>
      <c r="ZF295" s="142"/>
      <c r="ZG295" s="142"/>
      <c r="ZH295" s="142"/>
      <c r="ZI295" s="142"/>
      <c r="ZJ295" s="142"/>
      <c r="ZK295" s="142"/>
      <c r="ZL295" s="142"/>
      <c r="ZM295" s="142"/>
      <c r="ZN295" s="142"/>
      <c r="ZO295" s="142"/>
      <c r="ZP295" s="142"/>
      <c r="ZQ295" s="142"/>
      <c r="ZR295" s="142"/>
      <c r="ZS295" s="142"/>
      <c r="ZT295" s="142"/>
      <c r="ZU295" s="142"/>
      <c r="ZV295" s="142"/>
      <c r="ZW295" s="142"/>
      <c r="ZX295" s="142"/>
      <c r="ZY295" s="142"/>
      <c r="ZZ295" s="142"/>
      <c r="AAA295" s="142"/>
      <c r="AAB295" s="142"/>
      <c r="AAC295" s="142"/>
      <c r="AAD295" s="142"/>
      <c r="AAE295" s="142"/>
      <c r="AAF295" s="142"/>
      <c r="AAG295" s="142"/>
      <c r="AAH295" s="142"/>
      <c r="AAI295" s="142"/>
      <c r="AAJ295" s="142"/>
      <c r="AAK295" s="142"/>
      <c r="AAL295" s="142"/>
      <c r="AAM295" s="142"/>
      <c r="AAN295" s="142"/>
      <c r="AAO295" s="142"/>
      <c r="AAP295" s="142"/>
      <c r="AAQ295" s="142"/>
      <c r="AAR295" s="142"/>
      <c r="AAS295" s="142"/>
      <c r="AAT295" s="142"/>
      <c r="AAU295" s="142"/>
      <c r="AAV295" s="142"/>
      <c r="AAW295" s="142"/>
      <c r="AAX295" s="142"/>
      <c r="AAY295" s="142"/>
      <c r="AAZ295" s="142"/>
      <c r="ABA295" s="142"/>
      <c r="ABB295" s="142"/>
      <c r="ABC295" s="142"/>
      <c r="ABD295" s="142"/>
      <c r="ABE295" s="142"/>
      <c r="ABF295" s="142"/>
      <c r="ABG295" s="142"/>
      <c r="ABH295" s="142"/>
      <c r="ABI295" s="142"/>
      <c r="ABJ295" s="142"/>
      <c r="ABK295" s="142"/>
      <c r="ABL295" s="142"/>
      <c r="ABM295" s="142"/>
      <c r="ABN295" s="142"/>
      <c r="ABO295" s="142"/>
      <c r="ABP295" s="142"/>
      <c r="ABQ295" s="142"/>
      <c r="ABR295" s="142"/>
      <c r="ABS295" s="142"/>
      <c r="ABT295" s="142"/>
      <c r="ABU295" s="142"/>
      <c r="ABV295" s="142"/>
      <c r="ABW295" s="142"/>
      <c r="ABX295" s="142"/>
      <c r="ABY295" s="142"/>
      <c r="ABZ295" s="142"/>
      <c r="ACA295" s="142"/>
      <c r="ACB295" s="142"/>
      <c r="ACC295" s="142"/>
      <c r="ACD295" s="142"/>
      <c r="ACE295" s="142"/>
      <c r="ACF295" s="142"/>
      <c r="ACG295" s="142"/>
      <c r="ACH295" s="142"/>
      <c r="ACI295" s="142"/>
      <c r="ACJ295" s="142"/>
      <c r="ACK295" s="142"/>
      <c r="ACL295" s="142"/>
      <c r="ACM295" s="142"/>
      <c r="ACN295" s="142"/>
      <c r="ACO295" s="142"/>
      <c r="ACP295" s="142"/>
      <c r="ACQ295" s="142"/>
      <c r="ACR295" s="142"/>
      <c r="ACS295" s="142"/>
      <c r="ACT295" s="142"/>
      <c r="ACU295" s="142"/>
      <c r="ACV295" s="142"/>
      <c r="ACW295" s="142"/>
      <c r="ACX295" s="142"/>
      <c r="ACY295" s="142"/>
      <c r="ACZ295" s="142"/>
      <c r="ADA295" s="142"/>
      <c r="ADB295" s="142"/>
      <c r="ADC295" s="142"/>
      <c r="ADD295" s="142"/>
      <c r="ADE295" s="142"/>
      <c r="ADF295" s="142"/>
      <c r="ADG295" s="142"/>
      <c r="ADH295" s="142"/>
      <c r="ADI295" s="142"/>
      <c r="ADJ295" s="142"/>
      <c r="ADK295" s="142"/>
      <c r="ADL295" s="142"/>
      <c r="ADM295" s="142"/>
      <c r="ADN295" s="142"/>
      <c r="ADO295" s="142"/>
      <c r="ADP295" s="142"/>
      <c r="ADQ295" s="142"/>
      <c r="ADR295" s="142"/>
      <c r="ADS295" s="142"/>
      <c r="ADT295" s="142"/>
      <c r="ADU295" s="142"/>
      <c r="ADV295" s="142"/>
      <c r="ADW295" s="142"/>
      <c r="ADX295" s="142"/>
      <c r="ADY295" s="142"/>
      <c r="ADZ295" s="142"/>
      <c r="AEA295" s="142"/>
      <c r="AEB295" s="142"/>
      <c r="AEC295" s="142"/>
    </row>
    <row r="296" spans="1:810" s="10" customFormat="1" ht="15" customHeight="1" x14ac:dyDescent="0.3">
      <c r="A296" s="52"/>
      <c r="B296" s="51">
        <v>1</v>
      </c>
      <c r="C296" s="78" t="s">
        <v>648</v>
      </c>
      <c r="D296" s="79" t="s">
        <v>73</v>
      </c>
      <c r="E296" s="79" t="s">
        <v>58</v>
      </c>
      <c r="F296" s="79" t="s">
        <v>327</v>
      </c>
      <c r="G296" s="79">
        <v>61</v>
      </c>
      <c r="H296" s="80">
        <v>20000000</v>
      </c>
      <c r="I296" s="79">
        <v>1</v>
      </c>
      <c r="J296" s="79" t="s">
        <v>32</v>
      </c>
      <c r="K296" s="79" t="s">
        <v>147</v>
      </c>
      <c r="L296" s="105">
        <v>9</v>
      </c>
      <c r="M296" s="82">
        <v>1928</v>
      </c>
      <c r="N296" s="99">
        <v>10502</v>
      </c>
      <c r="O296" s="80">
        <v>2800000</v>
      </c>
      <c r="P296" s="84"/>
      <c r="Q296" s="84"/>
      <c r="R296" s="85" t="s">
        <v>302</v>
      </c>
      <c r="S296" s="86"/>
      <c r="T296" s="45" t="s">
        <v>75</v>
      </c>
      <c r="U296" s="46" t="str">
        <f t="shared" si="4"/>
        <v>Cu</v>
      </c>
      <c r="V296" s="45">
        <v>12000</v>
      </c>
      <c r="W296" s="45">
        <v>1</v>
      </c>
      <c r="X296" s="45"/>
      <c r="Y296" s="45">
        <v>1</v>
      </c>
      <c r="Z296" s="45"/>
      <c r="AA296" s="45">
        <v>35</v>
      </c>
      <c r="AB296" s="45" t="s">
        <v>76</v>
      </c>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c r="BO296" s="139"/>
      <c r="BP296" s="139"/>
      <c r="BQ296" s="139"/>
      <c r="BR296" s="139"/>
      <c r="BS296" s="139"/>
      <c r="BT296" s="139"/>
      <c r="BU296" s="139"/>
      <c r="BV296" s="139"/>
      <c r="BW296" s="139"/>
      <c r="BX296" s="139"/>
      <c r="BY296" s="139"/>
      <c r="BZ296" s="139"/>
      <c r="CA296" s="139"/>
      <c r="CB296" s="139"/>
      <c r="CC296" s="139"/>
      <c r="CD296" s="139"/>
      <c r="CE296" s="139"/>
      <c r="CF296" s="139"/>
      <c r="CG296" s="139"/>
      <c r="CH296" s="139"/>
      <c r="CI296" s="139"/>
      <c r="CJ296" s="139"/>
      <c r="CK296" s="139"/>
      <c r="CL296" s="139"/>
      <c r="CM296" s="139"/>
      <c r="CN296" s="139"/>
      <c r="CO296" s="139"/>
      <c r="CP296" s="139"/>
      <c r="CQ296" s="139"/>
      <c r="CR296" s="139"/>
      <c r="CS296" s="139"/>
      <c r="CT296" s="139"/>
      <c r="CU296" s="139"/>
      <c r="CV296" s="139"/>
      <c r="CW296" s="139"/>
      <c r="CX296" s="139"/>
      <c r="CY296" s="139"/>
      <c r="CZ296" s="139"/>
      <c r="DA296" s="139"/>
      <c r="DB296" s="139"/>
      <c r="DC296" s="139"/>
      <c r="DD296" s="139"/>
      <c r="DE296" s="139"/>
      <c r="DF296" s="139"/>
      <c r="DG296" s="139"/>
      <c r="DH296" s="139"/>
      <c r="DI296" s="139"/>
      <c r="DJ296" s="139"/>
      <c r="DK296" s="139"/>
      <c r="DL296" s="139"/>
      <c r="DM296" s="139"/>
      <c r="DN296" s="139"/>
      <c r="DO296" s="139"/>
      <c r="DP296" s="139"/>
      <c r="DQ296" s="139"/>
      <c r="DR296" s="139"/>
      <c r="DS296" s="139"/>
      <c r="DT296" s="139"/>
      <c r="DU296" s="139"/>
      <c r="DV296" s="139"/>
      <c r="DW296" s="139"/>
      <c r="DX296" s="139"/>
      <c r="DY296" s="139"/>
      <c r="DZ296" s="139"/>
      <c r="EA296" s="139"/>
      <c r="EB296" s="139"/>
      <c r="EC296" s="139"/>
      <c r="ED296" s="139"/>
      <c r="EE296" s="139"/>
      <c r="EF296" s="139"/>
      <c r="EG296" s="139"/>
      <c r="EH296" s="139"/>
      <c r="EI296" s="139"/>
      <c r="EJ296" s="139"/>
      <c r="EK296" s="139"/>
      <c r="EL296" s="139"/>
      <c r="EM296" s="139"/>
      <c r="EN296" s="139"/>
      <c r="EO296" s="139"/>
      <c r="EP296" s="139"/>
      <c r="EQ296" s="139"/>
      <c r="ER296" s="139"/>
      <c r="ES296" s="139"/>
      <c r="ET296" s="139"/>
      <c r="EU296" s="139"/>
      <c r="EV296" s="139"/>
      <c r="EW296" s="139"/>
      <c r="EX296" s="139"/>
      <c r="EY296" s="139"/>
      <c r="EZ296" s="139"/>
      <c r="FA296" s="139"/>
      <c r="FB296" s="139"/>
      <c r="FC296" s="139"/>
      <c r="FD296" s="139"/>
      <c r="FE296" s="139"/>
      <c r="FF296" s="142"/>
      <c r="FG296" s="142"/>
      <c r="FH296" s="142"/>
      <c r="FI296" s="142"/>
      <c r="FJ296" s="142"/>
      <c r="FK296" s="142"/>
      <c r="FL296" s="142"/>
      <c r="FM296" s="142"/>
      <c r="FN296" s="142"/>
      <c r="FO296" s="142"/>
      <c r="FP296" s="142"/>
      <c r="FQ296" s="142"/>
      <c r="FR296" s="142"/>
      <c r="FS296" s="142"/>
      <c r="FT296" s="142"/>
      <c r="FU296" s="142"/>
      <c r="FV296" s="142"/>
      <c r="FW296" s="142"/>
      <c r="FX296" s="142"/>
      <c r="FY296" s="142"/>
      <c r="FZ296" s="142"/>
      <c r="GA296" s="142"/>
      <c r="GB296" s="142"/>
      <c r="GC296" s="142"/>
      <c r="GD296" s="142"/>
      <c r="GE296" s="142"/>
      <c r="GF296" s="142"/>
      <c r="GG296" s="142"/>
      <c r="GH296" s="142"/>
      <c r="GI296" s="142"/>
      <c r="GJ296" s="142"/>
      <c r="GK296" s="142"/>
      <c r="GL296" s="142"/>
      <c r="GM296" s="142"/>
      <c r="GN296" s="142"/>
      <c r="GO296" s="142"/>
      <c r="GP296" s="142"/>
      <c r="GQ296" s="142"/>
      <c r="GR296" s="142"/>
      <c r="GS296" s="142"/>
      <c r="GT296" s="142"/>
      <c r="GU296" s="142"/>
      <c r="GV296" s="142"/>
      <c r="GW296" s="142"/>
      <c r="GX296" s="142"/>
      <c r="GY296" s="142"/>
      <c r="GZ296" s="142"/>
      <c r="HA296" s="142"/>
      <c r="HB296" s="142"/>
      <c r="HC296" s="142"/>
      <c r="HD296" s="142"/>
      <c r="HE296" s="142"/>
      <c r="HF296" s="142"/>
      <c r="HG296" s="142"/>
      <c r="HH296" s="142"/>
      <c r="HI296" s="142"/>
      <c r="HJ296" s="142"/>
      <c r="HK296" s="142"/>
      <c r="HL296" s="142"/>
      <c r="HM296" s="142"/>
      <c r="HN296" s="142"/>
      <c r="HO296" s="142"/>
      <c r="HP296" s="142"/>
      <c r="HQ296" s="142"/>
      <c r="HR296" s="142"/>
      <c r="HS296" s="142"/>
      <c r="HT296" s="142"/>
      <c r="HU296" s="142"/>
      <c r="HV296" s="142"/>
      <c r="HW296" s="142"/>
      <c r="HX296" s="142"/>
      <c r="HY296" s="142"/>
      <c r="HZ296" s="142"/>
      <c r="IA296" s="142"/>
      <c r="IB296" s="142"/>
      <c r="IC296" s="142"/>
      <c r="ID296" s="142"/>
      <c r="IE296" s="142"/>
      <c r="IF296" s="142"/>
      <c r="IG296" s="142"/>
      <c r="IH296" s="142"/>
      <c r="II296" s="142"/>
      <c r="IJ296" s="142"/>
      <c r="IK296" s="142"/>
      <c r="IL296" s="142"/>
      <c r="IM296" s="142"/>
      <c r="IN296" s="142"/>
      <c r="IO296" s="142"/>
      <c r="IP296" s="142"/>
      <c r="IQ296" s="142"/>
      <c r="IR296" s="142"/>
      <c r="IS296" s="142"/>
      <c r="IT296" s="142"/>
      <c r="IU296" s="142"/>
      <c r="IV296" s="142"/>
      <c r="IW296" s="142"/>
      <c r="IX296" s="142"/>
      <c r="IY296" s="142"/>
      <c r="IZ296" s="142"/>
      <c r="JA296" s="142"/>
      <c r="JB296" s="142"/>
      <c r="JC296" s="142"/>
      <c r="JD296" s="142"/>
      <c r="JE296" s="142"/>
      <c r="JF296" s="142"/>
      <c r="JG296" s="142"/>
      <c r="JH296" s="142"/>
      <c r="JI296" s="142"/>
      <c r="JJ296" s="142"/>
      <c r="JK296" s="142"/>
      <c r="JL296" s="142"/>
      <c r="JM296" s="142"/>
      <c r="JN296" s="142"/>
      <c r="JO296" s="142"/>
      <c r="JP296" s="142"/>
      <c r="JQ296" s="142"/>
      <c r="JR296" s="142"/>
      <c r="JS296" s="142"/>
      <c r="JT296" s="142"/>
      <c r="JU296" s="142"/>
      <c r="JV296" s="142"/>
      <c r="JW296" s="142"/>
      <c r="JX296" s="142"/>
      <c r="JY296" s="142"/>
      <c r="JZ296" s="142"/>
      <c r="KA296" s="142"/>
      <c r="KB296" s="142"/>
      <c r="KC296" s="142"/>
      <c r="KD296" s="142"/>
      <c r="KE296" s="142"/>
      <c r="KF296" s="142"/>
      <c r="KG296" s="142"/>
      <c r="KH296" s="142"/>
      <c r="KI296" s="142"/>
      <c r="KJ296" s="142"/>
      <c r="KK296" s="142"/>
      <c r="KL296" s="142"/>
      <c r="KM296" s="142"/>
      <c r="KN296" s="142"/>
      <c r="KO296" s="142"/>
      <c r="KP296" s="142"/>
      <c r="KQ296" s="142"/>
      <c r="KR296" s="142"/>
      <c r="KS296" s="142"/>
      <c r="KT296" s="142"/>
      <c r="KU296" s="142"/>
      <c r="KV296" s="142"/>
      <c r="KW296" s="142"/>
      <c r="KX296" s="142"/>
      <c r="KY296" s="142"/>
      <c r="KZ296" s="142"/>
      <c r="LA296" s="142"/>
      <c r="LB296" s="142"/>
      <c r="LC296" s="142"/>
      <c r="LD296" s="142"/>
      <c r="LE296" s="142"/>
      <c r="LF296" s="142"/>
      <c r="LG296" s="142"/>
      <c r="LH296" s="142"/>
      <c r="LI296" s="142"/>
      <c r="LJ296" s="142"/>
      <c r="LK296" s="142"/>
      <c r="LL296" s="142"/>
      <c r="LM296" s="142"/>
      <c r="LN296" s="142"/>
      <c r="LO296" s="142"/>
      <c r="LP296" s="142"/>
      <c r="LQ296" s="142"/>
      <c r="LR296" s="142"/>
      <c r="LS296" s="142"/>
      <c r="LT296" s="142"/>
      <c r="LU296" s="142"/>
      <c r="LV296" s="142"/>
      <c r="LW296" s="142"/>
      <c r="LX296" s="142"/>
      <c r="LY296" s="142"/>
      <c r="LZ296" s="142"/>
      <c r="MA296" s="142"/>
      <c r="MB296" s="142"/>
      <c r="MC296" s="142"/>
      <c r="MD296" s="142"/>
      <c r="ME296" s="142"/>
      <c r="MF296" s="142"/>
      <c r="MG296" s="142"/>
      <c r="MH296" s="142"/>
      <c r="MI296" s="142"/>
      <c r="MJ296" s="142"/>
      <c r="MK296" s="142"/>
      <c r="ML296" s="142"/>
      <c r="MM296" s="142"/>
      <c r="MN296" s="142"/>
      <c r="MO296" s="142"/>
      <c r="MP296" s="142"/>
      <c r="MQ296" s="142"/>
      <c r="MR296" s="142"/>
      <c r="MS296" s="142"/>
      <c r="MT296" s="142"/>
      <c r="MU296" s="142"/>
      <c r="MV296" s="142"/>
      <c r="MW296" s="142"/>
      <c r="MX296" s="142"/>
      <c r="MY296" s="142"/>
      <c r="MZ296" s="142"/>
      <c r="NA296" s="142"/>
      <c r="NB296" s="142"/>
      <c r="NC296" s="142"/>
      <c r="ND296" s="142"/>
      <c r="NE296" s="142"/>
      <c r="NF296" s="142"/>
      <c r="NG296" s="142"/>
      <c r="NH296" s="142"/>
      <c r="NI296" s="142"/>
      <c r="NJ296" s="142"/>
      <c r="NK296" s="142"/>
      <c r="NL296" s="142"/>
      <c r="NM296" s="142"/>
      <c r="NN296" s="142"/>
      <c r="NO296" s="142"/>
      <c r="NP296" s="142"/>
      <c r="NQ296" s="142"/>
      <c r="NR296" s="142"/>
      <c r="NS296" s="142"/>
      <c r="NT296" s="142"/>
      <c r="NU296" s="142"/>
      <c r="NV296" s="142"/>
      <c r="NW296" s="142"/>
      <c r="NX296" s="142"/>
      <c r="NY296" s="142"/>
      <c r="NZ296" s="142"/>
      <c r="OA296" s="142"/>
      <c r="OB296" s="142"/>
      <c r="OC296" s="142"/>
      <c r="OD296" s="142"/>
      <c r="OE296" s="142"/>
      <c r="OF296" s="142"/>
      <c r="OG296" s="142"/>
      <c r="OH296" s="142"/>
      <c r="OI296" s="142"/>
      <c r="OJ296" s="142"/>
      <c r="OK296" s="142"/>
      <c r="OL296" s="142"/>
      <c r="OM296" s="142"/>
      <c r="ON296" s="142"/>
      <c r="OO296" s="142"/>
      <c r="OP296" s="142"/>
      <c r="OQ296" s="142"/>
      <c r="OR296" s="142"/>
      <c r="OS296" s="142"/>
      <c r="OT296" s="142"/>
      <c r="OU296" s="142"/>
      <c r="OV296" s="142"/>
      <c r="OW296" s="142"/>
      <c r="OX296" s="142"/>
      <c r="OY296" s="142"/>
      <c r="OZ296" s="142"/>
      <c r="PA296" s="142"/>
      <c r="PB296" s="142"/>
      <c r="PC296" s="142"/>
      <c r="PD296" s="142"/>
      <c r="PE296" s="142"/>
      <c r="PF296" s="142"/>
      <c r="PG296" s="142"/>
      <c r="PH296" s="142"/>
      <c r="PI296" s="142"/>
      <c r="PJ296" s="142"/>
      <c r="PK296" s="142"/>
      <c r="PL296" s="142"/>
      <c r="PM296" s="142"/>
      <c r="PN296" s="142"/>
      <c r="PO296" s="142"/>
      <c r="PP296" s="142"/>
      <c r="PQ296" s="142"/>
      <c r="PR296" s="142"/>
      <c r="PS296" s="142"/>
      <c r="PT296" s="142"/>
      <c r="PU296" s="142"/>
      <c r="PV296" s="142"/>
      <c r="PW296" s="142"/>
      <c r="PX296" s="142"/>
      <c r="PY296" s="142"/>
      <c r="PZ296" s="142"/>
      <c r="QA296" s="142"/>
      <c r="QB296" s="142"/>
      <c r="QC296" s="142"/>
      <c r="QD296" s="142"/>
      <c r="QE296" s="142"/>
      <c r="QF296" s="142"/>
      <c r="QG296" s="142"/>
      <c r="QH296" s="142"/>
      <c r="QI296" s="142"/>
      <c r="QJ296" s="142"/>
      <c r="QK296" s="142"/>
      <c r="QL296" s="142"/>
      <c r="QM296" s="142"/>
      <c r="QN296" s="142"/>
      <c r="QO296" s="142"/>
      <c r="QP296" s="142"/>
      <c r="QQ296" s="142"/>
      <c r="QR296" s="142"/>
      <c r="QS296" s="142"/>
      <c r="QT296" s="142"/>
      <c r="QU296" s="142"/>
      <c r="QV296" s="142"/>
      <c r="QW296" s="142"/>
      <c r="QX296" s="142"/>
      <c r="QY296" s="142"/>
      <c r="QZ296" s="142"/>
      <c r="RA296" s="142"/>
      <c r="RB296" s="142"/>
      <c r="RC296" s="142"/>
      <c r="RD296" s="142"/>
      <c r="RE296" s="142"/>
      <c r="RF296" s="142"/>
      <c r="RG296" s="142"/>
      <c r="RH296" s="142"/>
      <c r="RI296" s="142"/>
      <c r="RJ296" s="142"/>
      <c r="RK296" s="142"/>
      <c r="RL296" s="142"/>
      <c r="RM296" s="142"/>
      <c r="RN296" s="142"/>
      <c r="RO296" s="142"/>
      <c r="RP296" s="142"/>
      <c r="RQ296" s="142"/>
      <c r="RR296" s="142"/>
      <c r="RS296" s="142"/>
      <c r="RT296" s="142"/>
      <c r="RU296" s="142"/>
      <c r="RV296" s="142"/>
      <c r="RW296" s="142"/>
      <c r="RX296" s="142"/>
      <c r="RY296" s="142"/>
      <c r="RZ296" s="142"/>
      <c r="SA296" s="142"/>
      <c r="SB296" s="142"/>
      <c r="SC296" s="142"/>
      <c r="SD296" s="142"/>
      <c r="SE296" s="142"/>
      <c r="SF296" s="142"/>
      <c r="SG296" s="142"/>
      <c r="SH296" s="142"/>
      <c r="SI296" s="142"/>
      <c r="SJ296" s="142"/>
      <c r="SK296" s="142"/>
      <c r="SL296" s="142"/>
      <c r="SM296" s="142"/>
      <c r="SN296" s="142"/>
      <c r="SO296" s="142"/>
      <c r="SP296" s="142"/>
      <c r="SQ296" s="142"/>
      <c r="SR296" s="142"/>
      <c r="SS296" s="142"/>
      <c r="ST296" s="142"/>
      <c r="SU296" s="142"/>
      <c r="SV296" s="142"/>
      <c r="SW296" s="142"/>
      <c r="SX296" s="142"/>
      <c r="SY296" s="142"/>
      <c r="SZ296" s="142"/>
      <c r="TA296" s="142"/>
      <c r="TB296" s="142"/>
      <c r="TC296" s="142"/>
      <c r="TD296" s="142"/>
      <c r="TE296" s="142"/>
      <c r="TF296" s="142"/>
      <c r="TG296" s="142"/>
      <c r="TH296" s="142"/>
      <c r="TI296" s="142"/>
      <c r="TJ296" s="142"/>
      <c r="TK296" s="142"/>
      <c r="TL296" s="142"/>
      <c r="TM296" s="142"/>
      <c r="TN296" s="142"/>
      <c r="TO296" s="142"/>
      <c r="TP296" s="142"/>
      <c r="TQ296" s="142"/>
      <c r="TR296" s="142"/>
      <c r="TS296" s="142"/>
      <c r="TT296" s="142"/>
      <c r="TU296" s="142"/>
      <c r="TV296" s="142"/>
      <c r="TW296" s="142"/>
      <c r="TX296" s="142"/>
      <c r="TY296" s="142"/>
      <c r="TZ296" s="142"/>
      <c r="UA296" s="142"/>
      <c r="UB296" s="142"/>
      <c r="UC296" s="142"/>
      <c r="UD296" s="142"/>
      <c r="UE296" s="142"/>
      <c r="UF296" s="142"/>
      <c r="UG296" s="142"/>
      <c r="UH296" s="142"/>
      <c r="UI296" s="142"/>
      <c r="UJ296" s="142"/>
      <c r="UK296" s="142"/>
      <c r="UL296" s="142"/>
      <c r="UM296" s="142"/>
      <c r="UN296" s="142"/>
      <c r="UO296" s="142"/>
      <c r="UP296" s="142"/>
      <c r="UQ296" s="142"/>
      <c r="UR296" s="142"/>
      <c r="US296" s="142"/>
      <c r="UT296" s="142"/>
      <c r="UU296" s="142"/>
      <c r="UV296" s="142"/>
      <c r="UW296" s="142"/>
      <c r="UX296" s="142"/>
      <c r="UY296" s="142"/>
      <c r="UZ296" s="142"/>
      <c r="VA296" s="142"/>
      <c r="VB296" s="142"/>
      <c r="VC296" s="142"/>
      <c r="VD296" s="142"/>
      <c r="VE296" s="142"/>
      <c r="VF296" s="142"/>
      <c r="VG296" s="142"/>
      <c r="VH296" s="142"/>
      <c r="VI296" s="142"/>
      <c r="VJ296" s="142"/>
      <c r="VK296" s="142"/>
      <c r="VL296" s="142"/>
      <c r="VM296" s="142"/>
      <c r="VN296" s="142"/>
      <c r="VO296" s="142"/>
      <c r="VP296" s="142"/>
      <c r="VQ296" s="142"/>
      <c r="VR296" s="142"/>
      <c r="VS296" s="142"/>
      <c r="VT296" s="142"/>
      <c r="VU296" s="142"/>
      <c r="VV296" s="142"/>
      <c r="VW296" s="142"/>
      <c r="VX296" s="142"/>
      <c r="VY296" s="142"/>
      <c r="VZ296" s="142"/>
      <c r="WA296" s="142"/>
      <c r="WB296" s="142"/>
      <c r="WC296" s="142"/>
      <c r="WD296" s="142"/>
      <c r="WE296" s="142"/>
      <c r="WF296" s="142"/>
      <c r="WG296" s="142"/>
      <c r="WH296" s="142"/>
      <c r="WI296" s="142"/>
      <c r="WJ296" s="142"/>
      <c r="WK296" s="142"/>
      <c r="WL296" s="142"/>
      <c r="WM296" s="142"/>
      <c r="WN296" s="142"/>
      <c r="WO296" s="142"/>
      <c r="WP296" s="142"/>
      <c r="WQ296" s="142"/>
      <c r="WR296" s="142"/>
      <c r="WS296" s="142"/>
      <c r="WT296" s="142"/>
      <c r="WU296" s="142"/>
      <c r="WV296" s="142"/>
      <c r="WW296" s="142"/>
      <c r="WX296" s="142"/>
      <c r="WY296" s="142"/>
      <c r="WZ296" s="142"/>
      <c r="XA296" s="142"/>
      <c r="XB296" s="142"/>
      <c r="XC296" s="142"/>
      <c r="XD296" s="142"/>
      <c r="XE296" s="142"/>
      <c r="XF296" s="142"/>
      <c r="XG296" s="142"/>
      <c r="XH296" s="142"/>
      <c r="XI296" s="142"/>
      <c r="XJ296" s="142"/>
      <c r="XK296" s="142"/>
      <c r="XL296" s="142"/>
      <c r="XM296" s="142"/>
      <c r="XN296" s="142"/>
      <c r="XO296" s="142"/>
      <c r="XP296" s="142"/>
      <c r="XQ296" s="142"/>
      <c r="XR296" s="142"/>
      <c r="XS296" s="142"/>
      <c r="XT296" s="142"/>
      <c r="XU296" s="142"/>
      <c r="XV296" s="142"/>
      <c r="XW296" s="142"/>
      <c r="XX296" s="142"/>
      <c r="XY296" s="142"/>
      <c r="XZ296" s="142"/>
      <c r="YA296" s="142"/>
      <c r="YB296" s="142"/>
      <c r="YC296" s="142"/>
      <c r="YD296" s="142"/>
      <c r="YE296" s="142"/>
      <c r="YF296" s="142"/>
      <c r="YG296" s="142"/>
      <c r="YH296" s="142"/>
      <c r="YI296" s="142"/>
      <c r="YJ296" s="142"/>
      <c r="YK296" s="142"/>
      <c r="YL296" s="142"/>
      <c r="YM296" s="142"/>
      <c r="YN296" s="142"/>
      <c r="YO296" s="142"/>
      <c r="YP296" s="142"/>
      <c r="YQ296" s="142"/>
      <c r="YR296" s="142"/>
      <c r="YS296" s="142"/>
      <c r="YT296" s="142"/>
      <c r="YU296" s="142"/>
      <c r="YV296" s="142"/>
      <c r="YW296" s="142"/>
      <c r="YX296" s="142"/>
      <c r="YY296" s="142"/>
      <c r="YZ296" s="142"/>
      <c r="ZA296" s="142"/>
      <c r="ZB296" s="142"/>
      <c r="ZC296" s="142"/>
      <c r="ZD296" s="142"/>
      <c r="ZE296" s="142"/>
      <c r="ZF296" s="142"/>
      <c r="ZG296" s="142"/>
      <c r="ZH296" s="142"/>
      <c r="ZI296" s="142"/>
      <c r="ZJ296" s="142"/>
      <c r="ZK296" s="142"/>
      <c r="ZL296" s="142"/>
      <c r="ZM296" s="142"/>
      <c r="ZN296" s="142"/>
      <c r="ZO296" s="142"/>
      <c r="ZP296" s="142"/>
      <c r="ZQ296" s="142"/>
      <c r="ZR296" s="142"/>
      <c r="ZS296" s="142"/>
      <c r="ZT296" s="142"/>
      <c r="ZU296" s="142"/>
      <c r="ZV296" s="142"/>
      <c r="ZW296" s="142"/>
      <c r="ZX296" s="142"/>
      <c r="ZY296" s="142"/>
      <c r="ZZ296" s="142"/>
      <c r="AAA296" s="142"/>
      <c r="AAB296" s="142"/>
      <c r="AAC296" s="142"/>
      <c r="AAD296" s="142"/>
      <c r="AAE296" s="142"/>
      <c r="AAF296" s="142"/>
      <c r="AAG296" s="142"/>
      <c r="AAH296" s="142"/>
      <c r="AAI296" s="142"/>
      <c r="AAJ296" s="142"/>
      <c r="AAK296" s="142"/>
      <c r="AAL296" s="142"/>
      <c r="AAM296" s="142"/>
      <c r="AAN296" s="142"/>
      <c r="AAO296" s="142"/>
      <c r="AAP296" s="142"/>
      <c r="AAQ296" s="142"/>
      <c r="AAR296" s="142"/>
      <c r="AAS296" s="142"/>
      <c r="AAT296" s="142"/>
      <c r="AAU296" s="142"/>
      <c r="AAV296" s="142"/>
      <c r="AAW296" s="142"/>
      <c r="AAX296" s="142"/>
      <c r="AAY296" s="142"/>
      <c r="AAZ296" s="142"/>
      <c r="ABA296" s="142"/>
      <c r="ABB296" s="142"/>
      <c r="ABC296" s="142"/>
      <c r="ABD296" s="142"/>
      <c r="ABE296" s="142"/>
      <c r="ABF296" s="142"/>
      <c r="ABG296" s="142"/>
      <c r="ABH296" s="142"/>
      <c r="ABI296" s="142"/>
      <c r="ABJ296" s="142"/>
      <c r="ABK296" s="142"/>
      <c r="ABL296" s="142"/>
      <c r="ABM296" s="142"/>
      <c r="ABN296" s="142"/>
      <c r="ABO296" s="142"/>
      <c r="ABP296" s="142"/>
      <c r="ABQ296" s="142"/>
      <c r="ABR296" s="142"/>
      <c r="ABS296" s="142"/>
      <c r="ABT296" s="142"/>
      <c r="ABU296" s="142"/>
      <c r="ABV296" s="142"/>
      <c r="ABW296" s="142"/>
      <c r="ABX296" s="142"/>
      <c r="ABY296" s="142"/>
      <c r="ABZ296" s="142"/>
      <c r="ACA296" s="142"/>
      <c r="ACB296" s="142"/>
      <c r="ACC296" s="142"/>
      <c r="ACD296" s="142"/>
      <c r="ACE296" s="142"/>
      <c r="ACF296" s="142"/>
      <c r="ACG296" s="142"/>
      <c r="ACH296" s="142"/>
      <c r="ACI296" s="142"/>
      <c r="ACJ296" s="142"/>
      <c r="ACK296" s="142"/>
      <c r="ACL296" s="142"/>
      <c r="ACM296" s="142"/>
      <c r="ACN296" s="142"/>
      <c r="ACO296" s="142"/>
      <c r="ACP296" s="142"/>
      <c r="ACQ296" s="142"/>
      <c r="ACR296" s="142"/>
      <c r="ACS296" s="142"/>
      <c r="ACT296" s="142"/>
      <c r="ACU296" s="142"/>
      <c r="ACV296" s="142"/>
      <c r="ACW296" s="142"/>
      <c r="ACX296" s="142"/>
      <c r="ACY296" s="142"/>
      <c r="ACZ296" s="142"/>
      <c r="ADA296" s="142"/>
      <c r="ADB296" s="142"/>
      <c r="ADC296" s="142"/>
      <c r="ADD296" s="142"/>
      <c r="ADE296" s="142"/>
      <c r="ADF296" s="142"/>
      <c r="ADG296" s="142"/>
      <c r="ADH296" s="142"/>
      <c r="ADI296" s="142"/>
      <c r="ADJ296" s="142"/>
      <c r="ADK296" s="142"/>
      <c r="ADL296" s="142"/>
      <c r="ADM296" s="142"/>
      <c r="ADN296" s="142"/>
      <c r="ADO296" s="142"/>
      <c r="ADP296" s="142"/>
      <c r="ADQ296" s="142"/>
      <c r="ADR296" s="142"/>
      <c r="ADS296" s="142"/>
      <c r="ADT296" s="142"/>
      <c r="ADU296" s="142"/>
      <c r="ADV296" s="142"/>
      <c r="ADW296" s="142"/>
      <c r="ADX296" s="142"/>
      <c r="ADY296" s="142"/>
      <c r="ADZ296" s="142"/>
      <c r="AEA296" s="142"/>
      <c r="AEB296" s="142"/>
      <c r="AEC296" s="142"/>
    </row>
    <row r="297" spans="1:810" s="10" customFormat="1" ht="15" customHeight="1" x14ac:dyDescent="0.3">
      <c r="A297" s="49"/>
      <c r="B297" s="51">
        <v>3</v>
      </c>
      <c r="C297" s="108" t="s">
        <v>649</v>
      </c>
      <c r="D297" s="109" t="s">
        <v>63</v>
      </c>
      <c r="E297" s="110"/>
      <c r="F297" s="110"/>
      <c r="G297" s="110"/>
      <c r="H297" s="111"/>
      <c r="I297" s="110">
        <v>1</v>
      </c>
      <c r="J297" s="110" t="s">
        <v>32</v>
      </c>
      <c r="K297" s="110" t="s">
        <v>49</v>
      </c>
      <c r="L297" s="112">
        <v>136</v>
      </c>
      <c r="M297" s="113">
        <v>1917</v>
      </c>
      <c r="N297" s="130">
        <v>1917</v>
      </c>
      <c r="O297" s="114"/>
      <c r="P297" s="114"/>
      <c r="Q297" s="76"/>
      <c r="R297" s="76" t="s">
        <v>302</v>
      </c>
      <c r="S297" s="74"/>
      <c r="T297" s="45"/>
      <c r="U297" s="46" t="str">
        <f t="shared" si="4"/>
        <v>Au</v>
      </c>
      <c r="V297" s="45"/>
      <c r="W297" s="45"/>
      <c r="X297" s="45"/>
      <c r="Y297" s="45"/>
      <c r="Z297" s="45"/>
      <c r="AA297" s="45"/>
      <c r="AB297" s="45"/>
      <c r="AD297" s="139"/>
      <c r="AE297" s="139"/>
      <c r="AF297" s="139"/>
      <c r="AG297" s="139"/>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c r="BI297" s="139"/>
      <c r="BJ297" s="139"/>
      <c r="BK297" s="139"/>
      <c r="BL297" s="139"/>
      <c r="BM297" s="139"/>
      <c r="BN297" s="139"/>
      <c r="BO297" s="139"/>
      <c r="BP297" s="139"/>
      <c r="BQ297" s="139"/>
      <c r="BR297" s="139"/>
      <c r="BS297" s="139"/>
      <c r="BT297" s="139"/>
      <c r="BU297" s="139"/>
      <c r="BV297" s="139"/>
      <c r="BW297" s="139"/>
      <c r="BX297" s="139"/>
      <c r="BY297" s="139"/>
      <c r="BZ297" s="139"/>
      <c r="CA297" s="139"/>
      <c r="CB297" s="139"/>
      <c r="CC297" s="139"/>
      <c r="CD297" s="139"/>
      <c r="CE297" s="139"/>
      <c r="CF297" s="139"/>
      <c r="CG297" s="139"/>
      <c r="CH297" s="139"/>
      <c r="CI297" s="139"/>
      <c r="CJ297" s="139"/>
      <c r="CK297" s="139"/>
      <c r="CL297" s="139"/>
      <c r="CM297" s="139"/>
      <c r="CN297" s="139"/>
      <c r="CO297" s="139"/>
      <c r="CP297" s="139"/>
      <c r="CQ297" s="139"/>
      <c r="CR297" s="139"/>
      <c r="CS297" s="139"/>
      <c r="CT297" s="139"/>
      <c r="CU297" s="139"/>
      <c r="CV297" s="139"/>
      <c r="CW297" s="139"/>
      <c r="CX297" s="139"/>
      <c r="CY297" s="139"/>
      <c r="CZ297" s="139"/>
      <c r="DA297" s="139"/>
      <c r="DB297" s="139"/>
      <c r="DC297" s="139"/>
      <c r="DD297" s="139"/>
      <c r="DE297" s="139"/>
      <c r="DF297" s="139"/>
      <c r="DG297" s="139"/>
      <c r="DH297" s="139"/>
      <c r="DI297" s="139"/>
      <c r="DJ297" s="139"/>
      <c r="DK297" s="139"/>
      <c r="DL297" s="139"/>
      <c r="DM297" s="139"/>
      <c r="DN297" s="139"/>
      <c r="DO297" s="139"/>
      <c r="DP297" s="139"/>
      <c r="DQ297" s="139"/>
      <c r="DR297" s="139"/>
      <c r="DS297" s="139"/>
      <c r="DT297" s="139"/>
      <c r="DU297" s="139"/>
      <c r="DV297" s="139"/>
      <c r="DW297" s="139"/>
      <c r="DX297" s="139"/>
      <c r="DY297" s="139"/>
      <c r="DZ297" s="139"/>
      <c r="EA297" s="139"/>
      <c r="EB297" s="139"/>
      <c r="EC297" s="139"/>
      <c r="ED297" s="139"/>
      <c r="EE297" s="139"/>
      <c r="EF297" s="139"/>
      <c r="EG297" s="139"/>
      <c r="EH297" s="139"/>
      <c r="EI297" s="139"/>
      <c r="EJ297" s="139"/>
      <c r="EK297" s="139"/>
      <c r="EL297" s="139"/>
      <c r="EM297" s="139"/>
      <c r="EN297" s="139"/>
      <c r="EO297" s="139"/>
      <c r="EP297" s="139"/>
      <c r="EQ297" s="139"/>
      <c r="ER297" s="139"/>
      <c r="ES297" s="139"/>
      <c r="ET297" s="139"/>
      <c r="EU297" s="139"/>
      <c r="EV297" s="139"/>
      <c r="EW297" s="139"/>
      <c r="EX297" s="139"/>
      <c r="EY297" s="139"/>
      <c r="EZ297" s="139"/>
      <c r="FA297" s="139"/>
      <c r="FB297" s="139"/>
      <c r="FC297" s="139"/>
      <c r="FD297" s="139"/>
      <c r="FE297" s="139"/>
      <c r="FF297" s="142"/>
      <c r="FG297" s="142"/>
      <c r="FH297" s="142"/>
      <c r="FI297" s="142"/>
      <c r="FJ297" s="142"/>
      <c r="FK297" s="142"/>
      <c r="FL297" s="142"/>
      <c r="FM297" s="142"/>
      <c r="FN297" s="142"/>
      <c r="FO297" s="142"/>
      <c r="FP297" s="142"/>
      <c r="FQ297" s="142"/>
      <c r="FR297" s="142"/>
      <c r="FS297" s="142"/>
      <c r="FT297" s="142"/>
      <c r="FU297" s="142"/>
      <c r="FV297" s="142"/>
      <c r="FW297" s="142"/>
      <c r="FX297" s="142"/>
      <c r="FY297" s="142"/>
      <c r="FZ297" s="142"/>
      <c r="GA297" s="142"/>
      <c r="GB297" s="142"/>
      <c r="GC297" s="142"/>
      <c r="GD297" s="142"/>
      <c r="GE297" s="142"/>
      <c r="GF297" s="142"/>
      <c r="GG297" s="142"/>
      <c r="GH297" s="142"/>
      <c r="GI297" s="142"/>
      <c r="GJ297" s="142"/>
      <c r="GK297" s="142"/>
      <c r="GL297" s="142"/>
      <c r="GM297" s="142"/>
      <c r="GN297" s="142"/>
      <c r="GO297" s="142"/>
      <c r="GP297" s="142"/>
      <c r="GQ297" s="142"/>
      <c r="GR297" s="142"/>
      <c r="GS297" s="142"/>
      <c r="GT297" s="142"/>
      <c r="GU297" s="142"/>
      <c r="GV297" s="142"/>
      <c r="GW297" s="142"/>
      <c r="GX297" s="142"/>
      <c r="GY297" s="142"/>
      <c r="GZ297" s="142"/>
      <c r="HA297" s="142"/>
      <c r="HB297" s="142"/>
      <c r="HC297" s="142"/>
      <c r="HD297" s="142"/>
      <c r="HE297" s="142"/>
      <c r="HF297" s="142"/>
      <c r="HG297" s="142"/>
      <c r="HH297" s="142"/>
      <c r="HI297" s="142"/>
      <c r="HJ297" s="142"/>
      <c r="HK297" s="142"/>
      <c r="HL297" s="142"/>
      <c r="HM297" s="142"/>
      <c r="HN297" s="142"/>
      <c r="HO297" s="142"/>
      <c r="HP297" s="142"/>
      <c r="HQ297" s="142"/>
      <c r="HR297" s="142"/>
      <c r="HS297" s="142"/>
      <c r="HT297" s="142"/>
      <c r="HU297" s="142"/>
      <c r="HV297" s="142"/>
      <c r="HW297" s="142"/>
      <c r="HX297" s="142"/>
      <c r="HY297" s="142"/>
      <c r="HZ297" s="142"/>
      <c r="IA297" s="142"/>
      <c r="IB297" s="142"/>
      <c r="IC297" s="142"/>
      <c r="ID297" s="142"/>
      <c r="IE297" s="142"/>
      <c r="IF297" s="142"/>
      <c r="IG297" s="142"/>
      <c r="IH297" s="142"/>
      <c r="II297" s="142"/>
      <c r="IJ297" s="142"/>
      <c r="IK297" s="142"/>
      <c r="IL297" s="142"/>
      <c r="IM297" s="142"/>
      <c r="IN297" s="142"/>
      <c r="IO297" s="142"/>
      <c r="IP297" s="142"/>
      <c r="IQ297" s="142"/>
      <c r="IR297" s="142"/>
      <c r="IS297" s="142"/>
      <c r="IT297" s="142"/>
      <c r="IU297" s="142"/>
      <c r="IV297" s="142"/>
      <c r="IW297" s="142"/>
      <c r="IX297" s="142"/>
      <c r="IY297" s="142"/>
      <c r="IZ297" s="142"/>
      <c r="JA297" s="142"/>
      <c r="JB297" s="142"/>
      <c r="JC297" s="142"/>
      <c r="JD297" s="142"/>
      <c r="JE297" s="142"/>
      <c r="JF297" s="142"/>
      <c r="JG297" s="142"/>
      <c r="JH297" s="142"/>
      <c r="JI297" s="142"/>
      <c r="JJ297" s="142"/>
      <c r="JK297" s="142"/>
      <c r="JL297" s="142"/>
      <c r="JM297" s="142"/>
      <c r="JN297" s="142"/>
      <c r="JO297" s="142"/>
      <c r="JP297" s="142"/>
      <c r="JQ297" s="142"/>
      <c r="JR297" s="142"/>
      <c r="JS297" s="142"/>
      <c r="JT297" s="142"/>
      <c r="JU297" s="142"/>
      <c r="JV297" s="142"/>
      <c r="JW297" s="142"/>
      <c r="JX297" s="142"/>
      <c r="JY297" s="142"/>
      <c r="JZ297" s="142"/>
      <c r="KA297" s="142"/>
      <c r="KB297" s="142"/>
      <c r="KC297" s="142"/>
      <c r="KD297" s="142"/>
      <c r="KE297" s="142"/>
      <c r="KF297" s="142"/>
      <c r="KG297" s="142"/>
      <c r="KH297" s="142"/>
      <c r="KI297" s="142"/>
      <c r="KJ297" s="142"/>
      <c r="KK297" s="142"/>
      <c r="KL297" s="142"/>
      <c r="KM297" s="142"/>
      <c r="KN297" s="142"/>
      <c r="KO297" s="142"/>
      <c r="KP297" s="142"/>
      <c r="KQ297" s="142"/>
      <c r="KR297" s="142"/>
      <c r="KS297" s="142"/>
      <c r="KT297" s="142"/>
      <c r="KU297" s="142"/>
      <c r="KV297" s="142"/>
      <c r="KW297" s="142"/>
      <c r="KX297" s="142"/>
      <c r="KY297" s="142"/>
      <c r="KZ297" s="142"/>
      <c r="LA297" s="142"/>
      <c r="LB297" s="142"/>
      <c r="LC297" s="142"/>
      <c r="LD297" s="142"/>
      <c r="LE297" s="142"/>
      <c r="LF297" s="142"/>
      <c r="LG297" s="142"/>
      <c r="LH297" s="142"/>
      <c r="LI297" s="142"/>
      <c r="LJ297" s="142"/>
      <c r="LK297" s="142"/>
      <c r="LL297" s="142"/>
      <c r="LM297" s="142"/>
      <c r="LN297" s="142"/>
      <c r="LO297" s="142"/>
      <c r="LP297" s="142"/>
      <c r="LQ297" s="142"/>
      <c r="LR297" s="142"/>
      <c r="LS297" s="142"/>
      <c r="LT297" s="142"/>
      <c r="LU297" s="142"/>
      <c r="LV297" s="142"/>
      <c r="LW297" s="142"/>
      <c r="LX297" s="142"/>
      <c r="LY297" s="142"/>
      <c r="LZ297" s="142"/>
      <c r="MA297" s="142"/>
      <c r="MB297" s="142"/>
      <c r="MC297" s="142"/>
      <c r="MD297" s="142"/>
      <c r="ME297" s="142"/>
      <c r="MF297" s="142"/>
      <c r="MG297" s="142"/>
      <c r="MH297" s="142"/>
      <c r="MI297" s="142"/>
      <c r="MJ297" s="142"/>
      <c r="MK297" s="142"/>
      <c r="ML297" s="142"/>
      <c r="MM297" s="142"/>
      <c r="MN297" s="142"/>
      <c r="MO297" s="142"/>
      <c r="MP297" s="142"/>
      <c r="MQ297" s="142"/>
      <c r="MR297" s="142"/>
      <c r="MS297" s="142"/>
      <c r="MT297" s="142"/>
      <c r="MU297" s="142"/>
      <c r="MV297" s="142"/>
      <c r="MW297" s="142"/>
      <c r="MX297" s="142"/>
      <c r="MY297" s="142"/>
      <c r="MZ297" s="142"/>
      <c r="NA297" s="142"/>
      <c r="NB297" s="142"/>
      <c r="NC297" s="142"/>
      <c r="ND297" s="142"/>
      <c r="NE297" s="142"/>
      <c r="NF297" s="142"/>
      <c r="NG297" s="142"/>
      <c r="NH297" s="142"/>
      <c r="NI297" s="142"/>
      <c r="NJ297" s="142"/>
      <c r="NK297" s="142"/>
      <c r="NL297" s="142"/>
      <c r="NM297" s="142"/>
      <c r="NN297" s="142"/>
      <c r="NO297" s="142"/>
      <c r="NP297" s="142"/>
      <c r="NQ297" s="142"/>
      <c r="NR297" s="142"/>
      <c r="NS297" s="142"/>
      <c r="NT297" s="142"/>
      <c r="NU297" s="142"/>
      <c r="NV297" s="142"/>
      <c r="NW297" s="142"/>
      <c r="NX297" s="142"/>
      <c r="NY297" s="142"/>
      <c r="NZ297" s="142"/>
      <c r="OA297" s="142"/>
      <c r="OB297" s="142"/>
      <c r="OC297" s="142"/>
      <c r="OD297" s="142"/>
      <c r="OE297" s="142"/>
      <c r="OF297" s="142"/>
      <c r="OG297" s="142"/>
      <c r="OH297" s="142"/>
      <c r="OI297" s="142"/>
      <c r="OJ297" s="142"/>
      <c r="OK297" s="142"/>
      <c r="OL297" s="142"/>
      <c r="OM297" s="142"/>
      <c r="ON297" s="142"/>
      <c r="OO297" s="142"/>
      <c r="OP297" s="142"/>
      <c r="OQ297" s="142"/>
      <c r="OR297" s="142"/>
      <c r="OS297" s="142"/>
      <c r="OT297" s="142"/>
      <c r="OU297" s="142"/>
      <c r="OV297" s="142"/>
      <c r="OW297" s="142"/>
      <c r="OX297" s="142"/>
      <c r="OY297" s="142"/>
      <c r="OZ297" s="142"/>
      <c r="PA297" s="142"/>
      <c r="PB297" s="142"/>
      <c r="PC297" s="142"/>
      <c r="PD297" s="142"/>
      <c r="PE297" s="142"/>
      <c r="PF297" s="142"/>
      <c r="PG297" s="142"/>
      <c r="PH297" s="142"/>
      <c r="PI297" s="142"/>
      <c r="PJ297" s="142"/>
      <c r="PK297" s="142"/>
      <c r="PL297" s="142"/>
      <c r="PM297" s="142"/>
      <c r="PN297" s="142"/>
      <c r="PO297" s="142"/>
      <c r="PP297" s="142"/>
      <c r="PQ297" s="142"/>
      <c r="PR297" s="142"/>
      <c r="PS297" s="142"/>
      <c r="PT297" s="142"/>
      <c r="PU297" s="142"/>
      <c r="PV297" s="142"/>
      <c r="PW297" s="142"/>
      <c r="PX297" s="142"/>
      <c r="PY297" s="142"/>
      <c r="PZ297" s="142"/>
      <c r="QA297" s="142"/>
      <c r="QB297" s="142"/>
      <c r="QC297" s="142"/>
      <c r="QD297" s="142"/>
      <c r="QE297" s="142"/>
      <c r="QF297" s="142"/>
      <c r="QG297" s="142"/>
      <c r="QH297" s="142"/>
      <c r="QI297" s="142"/>
      <c r="QJ297" s="142"/>
      <c r="QK297" s="142"/>
      <c r="QL297" s="142"/>
      <c r="QM297" s="142"/>
      <c r="QN297" s="142"/>
      <c r="QO297" s="142"/>
      <c r="QP297" s="142"/>
      <c r="QQ297" s="142"/>
      <c r="QR297" s="142"/>
      <c r="QS297" s="142"/>
      <c r="QT297" s="142"/>
      <c r="QU297" s="142"/>
      <c r="QV297" s="142"/>
      <c r="QW297" s="142"/>
      <c r="QX297" s="142"/>
      <c r="QY297" s="142"/>
      <c r="QZ297" s="142"/>
      <c r="RA297" s="142"/>
      <c r="RB297" s="142"/>
      <c r="RC297" s="142"/>
      <c r="RD297" s="142"/>
      <c r="RE297" s="142"/>
      <c r="RF297" s="142"/>
      <c r="RG297" s="142"/>
      <c r="RH297" s="142"/>
      <c r="RI297" s="142"/>
      <c r="RJ297" s="142"/>
      <c r="RK297" s="142"/>
      <c r="RL297" s="142"/>
      <c r="RM297" s="142"/>
      <c r="RN297" s="142"/>
      <c r="RO297" s="142"/>
      <c r="RP297" s="142"/>
      <c r="RQ297" s="142"/>
      <c r="RR297" s="142"/>
      <c r="RS297" s="142"/>
      <c r="RT297" s="142"/>
      <c r="RU297" s="142"/>
      <c r="RV297" s="142"/>
      <c r="RW297" s="142"/>
      <c r="RX297" s="142"/>
      <c r="RY297" s="142"/>
      <c r="RZ297" s="142"/>
      <c r="SA297" s="142"/>
      <c r="SB297" s="142"/>
      <c r="SC297" s="142"/>
      <c r="SD297" s="142"/>
      <c r="SE297" s="142"/>
      <c r="SF297" s="142"/>
      <c r="SG297" s="142"/>
      <c r="SH297" s="142"/>
      <c r="SI297" s="142"/>
      <c r="SJ297" s="142"/>
      <c r="SK297" s="142"/>
      <c r="SL297" s="142"/>
      <c r="SM297" s="142"/>
      <c r="SN297" s="142"/>
      <c r="SO297" s="142"/>
      <c r="SP297" s="142"/>
      <c r="SQ297" s="142"/>
      <c r="SR297" s="142"/>
      <c r="SS297" s="142"/>
      <c r="ST297" s="142"/>
      <c r="SU297" s="142"/>
      <c r="SV297" s="142"/>
      <c r="SW297" s="142"/>
      <c r="SX297" s="142"/>
      <c r="SY297" s="142"/>
      <c r="SZ297" s="142"/>
      <c r="TA297" s="142"/>
      <c r="TB297" s="142"/>
      <c r="TC297" s="142"/>
      <c r="TD297" s="142"/>
      <c r="TE297" s="142"/>
      <c r="TF297" s="142"/>
      <c r="TG297" s="142"/>
      <c r="TH297" s="142"/>
      <c r="TI297" s="142"/>
      <c r="TJ297" s="142"/>
      <c r="TK297" s="142"/>
      <c r="TL297" s="142"/>
      <c r="TM297" s="142"/>
      <c r="TN297" s="142"/>
      <c r="TO297" s="142"/>
      <c r="TP297" s="142"/>
      <c r="TQ297" s="142"/>
      <c r="TR297" s="142"/>
      <c r="TS297" s="142"/>
      <c r="TT297" s="142"/>
      <c r="TU297" s="142"/>
      <c r="TV297" s="142"/>
      <c r="TW297" s="142"/>
      <c r="TX297" s="142"/>
      <c r="TY297" s="142"/>
      <c r="TZ297" s="142"/>
      <c r="UA297" s="142"/>
      <c r="UB297" s="142"/>
      <c r="UC297" s="142"/>
      <c r="UD297" s="142"/>
      <c r="UE297" s="142"/>
      <c r="UF297" s="142"/>
      <c r="UG297" s="142"/>
      <c r="UH297" s="142"/>
      <c r="UI297" s="142"/>
      <c r="UJ297" s="142"/>
      <c r="UK297" s="142"/>
      <c r="UL297" s="142"/>
      <c r="UM297" s="142"/>
      <c r="UN297" s="142"/>
      <c r="UO297" s="142"/>
      <c r="UP297" s="142"/>
      <c r="UQ297" s="142"/>
      <c r="UR297" s="142"/>
      <c r="US297" s="142"/>
      <c r="UT297" s="142"/>
      <c r="UU297" s="142"/>
      <c r="UV297" s="142"/>
      <c r="UW297" s="142"/>
      <c r="UX297" s="142"/>
      <c r="UY297" s="142"/>
      <c r="UZ297" s="142"/>
      <c r="VA297" s="142"/>
      <c r="VB297" s="142"/>
      <c r="VC297" s="142"/>
      <c r="VD297" s="142"/>
      <c r="VE297" s="142"/>
      <c r="VF297" s="142"/>
      <c r="VG297" s="142"/>
      <c r="VH297" s="142"/>
      <c r="VI297" s="142"/>
      <c r="VJ297" s="142"/>
      <c r="VK297" s="142"/>
      <c r="VL297" s="142"/>
      <c r="VM297" s="142"/>
      <c r="VN297" s="142"/>
      <c r="VO297" s="142"/>
      <c r="VP297" s="142"/>
      <c r="VQ297" s="142"/>
      <c r="VR297" s="142"/>
      <c r="VS297" s="142"/>
      <c r="VT297" s="142"/>
      <c r="VU297" s="142"/>
      <c r="VV297" s="142"/>
      <c r="VW297" s="142"/>
      <c r="VX297" s="142"/>
      <c r="VY297" s="142"/>
      <c r="VZ297" s="142"/>
      <c r="WA297" s="142"/>
      <c r="WB297" s="142"/>
      <c r="WC297" s="142"/>
      <c r="WD297" s="142"/>
      <c r="WE297" s="142"/>
      <c r="WF297" s="142"/>
      <c r="WG297" s="142"/>
      <c r="WH297" s="142"/>
      <c r="WI297" s="142"/>
      <c r="WJ297" s="142"/>
      <c r="WK297" s="142"/>
      <c r="WL297" s="142"/>
      <c r="WM297" s="142"/>
      <c r="WN297" s="142"/>
      <c r="WO297" s="142"/>
      <c r="WP297" s="142"/>
      <c r="WQ297" s="142"/>
      <c r="WR297" s="142"/>
      <c r="WS297" s="142"/>
      <c r="WT297" s="142"/>
      <c r="WU297" s="142"/>
      <c r="WV297" s="142"/>
      <c r="WW297" s="142"/>
      <c r="WX297" s="142"/>
      <c r="WY297" s="142"/>
      <c r="WZ297" s="142"/>
      <c r="XA297" s="142"/>
      <c r="XB297" s="142"/>
      <c r="XC297" s="142"/>
      <c r="XD297" s="142"/>
      <c r="XE297" s="142"/>
      <c r="XF297" s="142"/>
      <c r="XG297" s="142"/>
      <c r="XH297" s="142"/>
      <c r="XI297" s="142"/>
      <c r="XJ297" s="142"/>
      <c r="XK297" s="142"/>
      <c r="XL297" s="142"/>
      <c r="XM297" s="142"/>
      <c r="XN297" s="142"/>
      <c r="XO297" s="142"/>
      <c r="XP297" s="142"/>
      <c r="XQ297" s="142"/>
      <c r="XR297" s="142"/>
      <c r="XS297" s="142"/>
      <c r="XT297" s="142"/>
      <c r="XU297" s="142"/>
      <c r="XV297" s="142"/>
      <c r="XW297" s="142"/>
      <c r="XX297" s="142"/>
      <c r="XY297" s="142"/>
      <c r="XZ297" s="142"/>
      <c r="YA297" s="142"/>
      <c r="YB297" s="142"/>
      <c r="YC297" s="142"/>
      <c r="YD297" s="142"/>
      <c r="YE297" s="142"/>
      <c r="YF297" s="142"/>
      <c r="YG297" s="142"/>
      <c r="YH297" s="142"/>
      <c r="YI297" s="142"/>
      <c r="YJ297" s="142"/>
      <c r="YK297" s="142"/>
      <c r="YL297" s="142"/>
      <c r="YM297" s="142"/>
      <c r="YN297" s="142"/>
      <c r="YO297" s="142"/>
      <c r="YP297" s="142"/>
      <c r="YQ297" s="142"/>
      <c r="YR297" s="142"/>
      <c r="YS297" s="142"/>
      <c r="YT297" s="142"/>
      <c r="YU297" s="142"/>
      <c r="YV297" s="142"/>
      <c r="YW297" s="142"/>
      <c r="YX297" s="142"/>
      <c r="YY297" s="142"/>
      <c r="YZ297" s="142"/>
      <c r="ZA297" s="142"/>
      <c r="ZB297" s="142"/>
      <c r="ZC297" s="142"/>
      <c r="ZD297" s="142"/>
      <c r="ZE297" s="142"/>
      <c r="ZF297" s="142"/>
      <c r="ZG297" s="142"/>
      <c r="ZH297" s="142"/>
      <c r="ZI297" s="142"/>
      <c r="ZJ297" s="142"/>
      <c r="ZK297" s="142"/>
      <c r="ZL297" s="142"/>
      <c r="ZM297" s="142"/>
      <c r="ZN297" s="142"/>
      <c r="ZO297" s="142"/>
      <c r="ZP297" s="142"/>
      <c r="ZQ297" s="142"/>
      <c r="ZR297" s="142"/>
      <c r="ZS297" s="142"/>
      <c r="ZT297" s="142"/>
      <c r="ZU297" s="142"/>
      <c r="ZV297" s="142"/>
      <c r="ZW297" s="142"/>
      <c r="ZX297" s="142"/>
      <c r="ZY297" s="142"/>
      <c r="ZZ297" s="142"/>
      <c r="AAA297" s="142"/>
      <c r="AAB297" s="142"/>
      <c r="AAC297" s="142"/>
      <c r="AAD297" s="142"/>
      <c r="AAE297" s="142"/>
      <c r="AAF297" s="142"/>
      <c r="AAG297" s="142"/>
      <c r="AAH297" s="142"/>
      <c r="AAI297" s="142"/>
      <c r="AAJ297" s="142"/>
      <c r="AAK297" s="142"/>
      <c r="AAL297" s="142"/>
      <c r="AAM297" s="142"/>
      <c r="AAN297" s="142"/>
      <c r="AAO297" s="142"/>
      <c r="AAP297" s="142"/>
      <c r="AAQ297" s="142"/>
      <c r="AAR297" s="142"/>
      <c r="AAS297" s="142"/>
      <c r="AAT297" s="142"/>
      <c r="AAU297" s="142"/>
      <c r="AAV297" s="142"/>
      <c r="AAW297" s="142"/>
      <c r="AAX297" s="142"/>
      <c r="AAY297" s="142"/>
      <c r="AAZ297" s="142"/>
      <c r="ABA297" s="142"/>
      <c r="ABB297" s="142"/>
      <c r="ABC297" s="142"/>
      <c r="ABD297" s="142"/>
      <c r="ABE297" s="142"/>
      <c r="ABF297" s="142"/>
      <c r="ABG297" s="142"/>
      <c r="ABH297" s="142"/>
      <c r="ABI297" s="142"/>
      <c r="ABJ297" s="142"/>
      <c r="ABK297" s="142"/>
      <c r="ABL297" s="142"/>
      <c r="ABM297" s="142"/>
      <c r="ABN297" s="142"/>
      <c r="ABO297" s="142"/>
      <c r="ABP297" s="142"/>
      <c r="ABQ297" s="142"/>
      <c r="ABR297" s="142"/>
      <c r="ABS297" s="142"/>
      <c r="ABT297" s="142"/>
      <c r="ABU297" s="142"/>
      <c r="ABV297" s="142"/>
      <c r="ABW297" s="142"/>
      <c r="ABX297" s="142"/>
      <c r="ABY297" s="142"/>
      <c r="ABZ297" s="142"/>
      <c r="ACA297" s="142"/>
      <c r="ACB297" s="142"/>
      <c r="ACC297" s="142"/>
      <c r="ACD297" s="142"/>
      <c r="ACE297" s="142"/>
      <c r="ACF297" s="142"/>
      <c r="ACG297" s="142"/>
      <c r="ACH297" s="142"/>
      <c r="ACI297" s="142"/>
      <c r="ACJ297" s="142"/>
      <c r="ACK297" s="142"/>
      <c r="ACL297" s="142"/>
      <c r="ACM297" s="142"/>
      <c r="ACN297" s="142"/>
      <c r="ACO297" s="142"/>
      <c r="ACP297" s="142"/>
      <c r="ACQ297" s="142"/>
      <c r="ACR297" s="142"/>
      <c r="ACS297" s="142"/>
      <c r="ACT297" s="142"/>
      <c r="ACU297" s="142"/>
      <c r="ACV297" s="142"/>
      <c r="ACW297" s="142"/>
      <c r="ACX297" s="142"/>
      <c r="ACY297" s="142"/>
      <c r="ACZ297" s="142"/>
      <c r="ADA297" s="142"/>
      <c r="ADB297" s="142"/>
      <c r="ADC297" s="142"/>
      <c r="ADD297" s="142"/>
      <c r="ADE297" s="142"/>
      <c r="ADF297" s="142"/>
      <c r="ADG297" s="142"/>
      <c r="ADH297" s="142"/>
      <c r="ADI297" s="142"/>
      <c r="ADJ297" s="142"/>
      <c r="ADK297" s="142"/>
      <c r="ADL297" s="142"/>
      <c r="ADM297" s="142"/>
      <c r="ADN297" s="142"/>
      <c r="ADO297" s="142"/>
      <c r="ADP297" s="142"/>
      <c r="ADQ297" s="142"/>
      <c r="ADR297" s="142"/>
      <c r="ADS297" s="142"/>
      <c r="ADT297" s="142"/>
      <c r="ADU297" s="142"/>
      <c r="ADV297" s="142"/>
      <c r="ADW297" s="142"/>
      <c r="ADX297" s="142"/>
      <c r="ADY297" s="142"/>
      <c r="ADZ297" s="142"/>
      <c r="AEA297" s="142"/>
      <c r="AEB297" s="142"/>
      <c r="AEC297" s="142"/>
    </row>
    <row r="298" spans="1:810" s="10" customFormat="1" ht="15" customHeight="1" x14ac:dyDescent="0.3">
      <c r="A298" s="34"/>
      <c r="B298" s="51">
        <v>2</v>
      </c>
      <c r="C298" s="55" t="s">
        <v>650</v>
      </c>
      <c r="D298" s="123" t="s">
        <v>73</v>
      </c>
      <c r="E298" s="122"/>
      <c r="F298" s="123"/>
      <c r="G298" s="110">
        <v>61</v>
      </c>
      <c r="H298" s="111"/>
      <c r="I298" s="110">
        <v>1</v>
      </c>
      <c r="J298" s="110" t="s">
        <v>32</v>
      </c>
      <c r="K298" s="110" t="s">
        <v>96</v>
      </c>
      <c r="L298" s="145"/>
      <c r="M298" s="113">
        <v>1915</v>
      </c>
      <c r="N298" s="143">
        <v>5645</v>
      </c>
      <c r="O298" s="73">
        <v>180000</v>
      </c>
      <c r="P298" s="122"/>
      <c r="Q298" s="123"/>
      <c r="R298" s="124" t="s">
        <v>148</v>
      </c>
      <c r="S298" s="64" t="s">
        <v>214</v>
      </c>
      <c r="T298" s="45" t="s">
        <v>75</v>
      </c>
      <c r="U298" s="46" t="str">
        <f t="shared" si="4"/>
        <v>Cu</v>
      </c>
      <c r="V298" s="45">
        <v>12000</v>
      </c>
      <c r="W298" s="45">
        <v>1</v>
      </c>
      <c r="X298" s="45"/>
      <c r="Y298" s="45">
        <v>1</v>
      </c>
      <c r="Z298" s="45"/>
      <c r="AA298" s="45">
        <v>2.5</v>
      </c>
      <c r="AB298" s="45" t="s">
        <v>76</v>
      </c>
      <c r="AC298" s="47"/>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146"/>
      <c r="FG298" s="146"/>
      <c r="FH298" s="146"/>
      <c r="FI298" s="146"/>
      <c r="FJ298" s="146"/>
      <c r="FK298" s="146"/>
      <c r="FL298" s="146"/>
      <c r="FM298" s="146"/>
      <c r="FN298" s="146"/>
      <c r="FO298" s="146"/>
      <c r="FP298" s="146"/>
      <c r="FQ298" s="146"/>
      <c r="FR298" s="146"/>
      <c r="FS298" s="146"/>
      <c r="FT298" s="146"/>
      <c r="FU298" s="146"/>
      <c r="FV298" s="146"/>
      <c r="FW298" s="146"/>
      <c r="FX298" s="146"/>
      <c r="FY298" s="146"/>
      <c r="FZ298" s="146"/>
      <c r="GA298" s="146"/>
      <c r="GB298" s="146"/>
      <c r="GC298" s="146"/>
      <c r="GD298" s="146"/>
      <c r="GE298" s="146"/>
      <c r="GF298" s="146"/>
      <c r="GG298" s="146"/>
      <c r="GH298" s="146"/>
      <c r="GI298" s="146"/>
      <c r="GJ298" s="146"/>
      <c r="GK298" s="146"/>
      <c r="GL298" s="146"/>
      <c r="GM298" s="146"/>
      <c r="GN298" s="146"/>
      <c r="GO298" s="146"/>
      <c r="GP298" s="146"/>
      <c r="GQ298" s="146"/>
      <c r="GR298" s="146"/>
      <c r="GS298" s="146"/>
      <c r="GT298" s="146"/>
      <c r="GU298" s="146"/>
      <c r="GV298" s="146"/>
      <c r="GW298" s="146"/>
      <c r="GX298" s="146"/>
      <c r="GY298" s="146"/>
      <c r="GZ298" s="146"/>
      <c r="HA298" s="146"/>
      <c r="HB298" s="146"/>
      <c r="HC298" s="146"/>
      <c r="HD298" s="146"/>
      <c r="HE298" s="146"/>
      <c r="HF298" s="146"/>
      <c r="HG298" s="146"/>
      <c r="HH298" s="146"/>
      <c r="HI298" s="146"/>
      <c r="HJ298" s="146"/>
      <c r="HK298" s="146"/>
      <c r="HL298" s="146"/>
      <c r="HM298" s="146"/>
      <c r="HN298" s="146"/>
      <c r="HO298" s="146"/>
      <c r="HP298" s="146"/>
      <c r="HQ298" s="146"/>
      <c r="HR298" s="146"/>
      <c r="HS298" s="146"/>
      <c r="HT298" s="146"/>
      <c r="HU298" s="146"/>
      <c r="HV298" s="146"/>
      <c r="HW298" s="146"/>
      <c r="HX298" s="146"/>
      <c r="HY298" s="146"/>
      <c r="HZ298" s="146"/>
      <c r="IA298" s="146"/>
      <c r="IB298" s="146"/>
      <c r="IC298" s="146"/>
      <c r="ID298" s="146"/>
      <c r="IE298" s="146"/>
      <c r="IF298" s="146"/>
      <c r="IG298" s="146"/>
      <c r="IH298" s="146"/>
      <c r="II298" s="146"/>
      <c r="IJ298" s="146"/>
      <c r="IK298" s="146"/>
      <c r="IL298" s="146"/>
      <c r="IM298" s="146"/>
      <c r="IN298" s="146"/>
      <c r="IO298" s="146"/>
      <c r="IP298" s="146"/>
      <c r="IQ298" s="146"/>
      <c r="IR298" s="146"/>
      <c r="IS298" s="146"/>
      <c r="IT298" s="146"/>
      <c r="IU298" s="146"/>
      <c r="IV298" s="146"/>
      <c r="IW298" s="146"/>
      <c r="IX298" s="146"/>
      <c r="IY298" s="146"/>
      <c r="IZ298" s="146"/>
      <c r="JA298" s="146"/>
      <c r="JB298" s="146"/>
      <c r="JC298" s="146"/>
      <c r="JD298" s="146"/>
      <c r="JE298" s="146"/>
      <c r="JF298" s="146"/>
      <c r="JG298" s="146"/>
      <c r="JH298" s="146"/>
      <c r="JI298" s="146"/>
      <c r="JJ298" s="146"/>
      <c r="JK298" s="146"/>
      <c r="JL298" s="146"/>
      <c r="JM298" s="146"/>
      <c r="JN298" s="146"/>
      <c r="JO298" s="146"/>
      <c r="JP298" s="146"/>
      <c r="JQ298" s="146"/>
      <c r="JR298" s="146"/>
      <c r="JS298" s="146"/>
      <c r="JT298" s="146"/>
      <c r="JU298" s="146"/>
      <c r="JV298" s="146"/>
      <c r="JW298" s="146"/>
      <c r="JX298" s="146"/>
      <c r="JY298" s="146"/>
      <c r="JZ298" s="146"/>
      <c r="KA298" s="146"/>
      <c r="KB298" s="146"/>
      <c r="KC298" s="146"/>
      <c r="KD298" s="146"/>
      <c r="KE298" s="146"/>
      <c r="KF298" s="146"/>
      <c r="KG298" s="146"/>
      <c r="KH298" s="146"/>
      <c r="KI298" s="146"/>
      <c r="KJ298" s="146"/>
      <c r="KK298" s="146"/>
      <c r="KL298" s="146"/>
      <c r="KM298" s="146"/>
      <c r="KN298" s="146"/>
      <c r="KO298" s="146"/>
      <c r="KP298" s="146"/>
      <c r="KQ298" s="146"/>
      <c r="KR298" s="146"/>
      <c r="KS298" s="146"/>
      <c r="KT298" s="146"/>
      <c r="KU298" s="146"/>
      <c r="KV298" s="146"/>
      <c r="KW298" s="146"/>
      <c r="KX298" s="146"/>
      <c r="KY298" s="146"/>
      <c r="KZ298" s="146"/>
      <c r="LA298" s="146"/>
      <c r="LB298" s="146"/>
      <c r="LC298" s="146"/>
      <c r="LD298" s="146"/>
      <c r="LE298" s="146"/>
      <c r="LF298" s="146"/>
      <c r="LG298" s="146"/>
      <c r="LH298" s="146"/>
      <c r="LI298" s="146"/>
      <c r="LJ298" s="146"/>
      <c r="LK298" s="146"/>
      <c r="LL298" s="146"/>
      <c r="LM298" s="146"/>
      <c r="LN298" s="146"/>
      <c r="LO298" s="146"/>
      <c r="LP298" s="146"/>
      <c r="LQ298" s="146"/>
      <c r="LR298" s="146"/>
      <c r="LS298" s="146"/>
      <c r="LT298" s="146"/>
      <c r="LU298" s="146"/>
      <c r="LV298" s="146"/>
      <c r="LW298" s="146"/>
      <c r="LX298" s="146"/>
      <c r="LY298" s="146"/>
      <c r="LZ298" s="146"/>
      <c r="MA298" s="146"/>
      <c r="MB298" s="146"/>
      <c r="MC298" s="146"/>
      <c r="MD298" s="146"/>
      <c r="ME298" s="146"/>
      <c r="MF298" s="146"/>
      <c r="MG298" s="146"/>
      <c r="MH298" s="146"/>
      <c r="MI298" s="146"/>
      <c r="MJ298" s="146"/>
      <c r="MK298" s="146"/>
      <c r="ML298" s="146"/>
      <c r="MM298" s="146"/>
      <c r="MN298" s="146"/>
      <c r="MO298" s="146"/>
      <c r="MP298" s="146"/>
      <c r="MQ298" s="146"/>
      <c r="MR298" s="146"/>
      <c r="MS298" s="146"/>
      <c r="MT298" s="146"/>
      <c r="MU298" s="146"/>
      <c r="MV298" s="146"/>
      <c r="MW298" s="146"/>
      <c r="MX298" s="146"/>
      <c r="MY298" s="146"/>
      <c r="MZ298" s="146"/>
      <c r="NA298" s="146"/>
      <c r="NB298" s="146"/>
      <c r="NC298" s="146"/>
      <c r="ND298" s="146"/>
      <c r="NE298" s="146"/>
      <c r="NF298" s="146"/>
      <c r="NG298" s="146"/>
      <c r="NH298" s="146"/>
      <c r="NI298" s="146"/>
      <c r="NJ298" s="146"/>
      <c r="NK298" s="146"/>
      <c r="NL298" s="146"/>
      <c r="NM298" s="146"/>
      <c r="NN298" s="146"/>
      <c r="NO298" s="146"/>
      <c r="NP298" s="146"/>
      <c r="NQ298" s="146"/>
      <c r="NR298" s="146"/>
      <c r="NS298" s="146"/>
      <c r="NT298" s="146"/>
      <c r="NU298" s="146"/>
      <c r="NV298" s="146"/>
      <c r="NW298" s="146"/>
      <c r="NX298" s="146"/>
      <c r="NY298" s="146"/>
      <c r="NZ298" s="146"/>
      <c r="OA298" s="146"/>
      <c r="OB298" s="146"/>
      <c r="OC298" s="146"/>
      <c r="OD298" s="146"/>
      <c r="OE298" s="146"/>
      <c r="OF298" s="146"/>
      <c r="OG298" s="146"/>
      <c r="OH298" s="146"/>
      <c r="OI298" s="146"/>
      <c r="OJ298" s="146"/>
      <c r="OK298" s="146"/>
      <c r="OL298" s="146"/>
      <c r="OM298" s="146"/>
      <c r="ON298" s="146"/>
      <c r="OO298" s="146"/>
      <c r="OP298" s="146"/>
      <c r="OQ298" s="146"/>
      <c r="OR298" s="146"/>
      <c r="OS298" s="146"/>
      <c r="OT298" s="146"/>
      <c r="OU298" s="146"/>
      <c r="OV298" s="146"/>
      <c r="OW298" s="146"/>
      <c r="OX298" s="146"/>
      <c r="OY298" s="146"/>
      <c r="OZ298" s="146"/>
      <c r="PA298" s="146"/>
      <c r="PB298" s="146"/>
      <c r="PC298" s="146"/>
      <c r="PD298" s="146"/>
      <c r="PE298" s="146"/>
      <c r="PF298" s="146"/>
      <c r="PG298" s="146"/>
      <c r="PH298" s="146"/>
      <c r="PI298" s="146"/>
      <c r="PJ298" s="146"/>
      <c r="PK298" s="146"/>
      <c r="PL298" s="146"/>
      <c r="PM298" s="146"/>
      <c r="PN298" s="146"/>
      <c r="PO298" s="146"/>
      <c r="PP298" s="146"/>
      <c r="PQ298" s="146"/>
      <c r="PR298" s="146"/>
      <c r="PS298" s="146"/>
      <c r="PT298" s="146"/>
      <c r="PU298" s="146"/>
      <c r="PV298" s="146"/>
      <c r="PW298" s="146"/>
      <c r="PX298" s="146"/>
      <c r="PY298" s="146"/>
      <c r="PZ298" s="146"/>
      <c r="QA298" s="146"/>
      <c r="QB298" s="146"/>
      <c r="QC298" s="146"/>
      <c r="QD298" s="146"/>
      <c r="QE298" s="146"/>
      <c r="QF298" s="146"/>
      <c r="QG298" s="146"/>
      <c r="QH298" s="146"/>
      <c r="QI298" s="146"/>
      <c r="QJ298" s="146"/>
      <c r="QK298" s="146"/>
      <c r="QL298" s="146"/>
      <c r="QM298" s="146"/>
      <c r="QN298" s="146"/>
      <c r="QO298" s="146"/>
      <c r="QP298" s="146"/>
      <c r="QQ298" s="146"/>
      <c r="QR298" s="146"/>
      <c r="QS298" s="146"/>
      <c r="QT298" s="146"/>
      <c r="QU298" s="146"/>
      <c r="QV298" s="146"/>
      <c r="QW298" s="146"/>
      <c r="QX298" s="146"/>
      <c r="QY298" s="146"/>
      <c r="QZ298" s="146"/>
      <c r="RA298" s="146"/>
      <c r="RB298" s="146"/>
      <c r="RC298" s="146"/>
      <c r="RD298" s="146"/>
      <c r="RE298" s="146"/>
      <c r="RF298" s="146"/>
      <c r="RG298" s="146"/>
      <c r="RH298" s="146"/>
      <c r="RI298" s="146"/>
      <c r="RJ298" s="146"/>
      <c r="RK298" s="146"/>
      <c r="RL298" s="146"/>
      <c r="RM298" s="146"/>
      <c r="RN298" s="146"/>
      <c r="RO298" s="146"/>
      <c r="RP298" s="146"/>
      <c r="RQ298" s="146"/>
      <c r="RR298" s="146"/>
      <c r="RS298" s="146"/>
      <c r="RT298" s="146"/>
      <c r="RU298" s="146"/>
      <c r="RV298" s="146"/>
      <c r="RW298" s="146"/>
      <c r="RX298" s="146"/>
      <c r="RY298" s="146"/>
      <c r="RZ298" s="146"/>
      <c r="SA298" s="146"/>
      <c r="SB298" s="146"/>
      <c r="SC298" s="146"/>
      <c r="SD298" s="146"/>
      <c r="SE298" s="146"/>
      <c r="SF298" s="146"/>
      <c r="SG298" s="146"/>
      <c r="SH298" s="146"/>
      <c r="SI298" s="146"/>
      <c r="SJ298" s="146"/>
      <c r="SK298" s="146"/>
      <c r="SL298" s="146"/>
      <c r="SM298" s="146"/>
      <c r="SN298" s="146"/>
      <c r="SO298" s="146"/>
      <c r="SP298" s="146"/>
      <c r="SQ298" s="146"/>
      <c r="SR298" s="146"/>
      <c r="SS298" s="146"/>
      <c r="ST298" s="146"/>
      <c r="SU298" s="146"/>
      <c r="SV298" s="146"/>
      <c r="SW298" s="146"/>
      <c r="SX298" s="146"/>
      <c r="SY298" s="146"/>
      <c r="SZ298" s="146"/>
      <c r="TA298" s="146"/>
      <c r="TB298" s="146"/>
      <c r="TC298" s="146"/>
      <c r="TD298" s="146"/>
      <c r="TE298" s="146"/>
      <c r="TF298" s="146"/>
      <c r="TG298" s="146"/>
      <c r="TH298" s="146"/>
      <c r="TI298" s="146"/>
      <c r="TJ298" s="146"/>
      <c r="TK298" s="146"/>
      <c r="TL298" s="146"/>
      <c r="TM298" s="146"/>
      <c r="TN298" s="146"/>
      <c r="TO298" s="146"/>
      <c r="TP298" s="146"/>
      <c r="TQ298" s="146"/>
      <c r="TR298" s="146"/>
      <c r="TS298" s="146"/>
      <c r="TT298" s="146"/>
      <c r="TU298" s="146"/>
      <c r="TV298" s="146"/>
      <c r="TW298" s="146"/>
      <c r="TX298" s="146"/>
      <c r="TY298" s="146"/>
      <c r="TZ298" s="146"/>
      <c r="UA298" s="146"/>
      <c r="UB298" s="146"/>
      <c r="UC298" s="146"/>
      <c r="UD298" s="146"/>
      <c r="UE298" s="146"/>
      <c r="UF298" s="146"/>
      <c r="UG298" s="146"/>
      <c r="UH298" s="146"/>
      <c r="UI298" s="146"/>
      <c r="UJ298" s="146"/>
      <c r="UK298" s="146"/>
      <c r="UL298" s="146"/>
      <c r="UM298" s="146"/>
      <c r="UN298" s="146"/>
      <c r="UO298" s="146"/>
      <c r="UP298" s="146"/>
      <c r="UQ298" s="146"/>
      <c r="UR298" s="146"/>
      <c r="US298" s="146"/>
      <c r="UT298" s="146"/>
      <c r="UU298" s="146"/>
      <c r="UV298" s="146"/>
      <c r="UW298" s="146"/>
      <c r="UX298" s="146"/>
      <c r="UY298" s="146"/>
      <c r="UZ298" s="146"/>
      <c r="VA298" s="146"/>
      <c r="VB298" s="146"/>
      <c r="VC298" s="146"/>
      <c r="VD298" s="146"/>
      <c r="VE298" s="146"/>
      <c r="VF298" s="146"/>
      <c r="VG298" s="146"/>
      <c r="VH298" s="146"/>
      <c r="VI298" s="146"/>
      <c r="VJ298" s="146"/>
      <c r="VK298" s="146"/>
      <c r="VL298" s="146"/>
      <c r="VM298" s="146"/>
      <c r="VN298" s="146"/>
      <c r="VO298" s="146"/>
      <c r="VP298" s="146"/>
      <c r="VQ298" s="146"/>
      <c r="VR298" s="146"/>
      <c r="VS298" s="146"/>
      <c r="VT298" s="146"/>
      <c r="VU298" s="146"/>
      <c r="VV298" s="146"/>
      <c r="VW298" s="146"/>
      <c r="VX298" s="146"/>
      <c r="VY298" s="146"/>
      <c r="VZ298" s="146"/>
      <c r="WA298" s="146"/>
      <c r="WB298" s="146"/>
      <c r="WC298" s="146"/>
      <c r="WD298" s="146"/>
      <c r="WE298" s="146"/>
      <c r="WF298" s="146"/>
      <c r="WG298" s="146"/>
      <c r="WH298" s="146"/>
      <c r="WI298" s="146"/>
      <c r="WJ298" s="146"/>
      <c r="WK298" s="146"/>
      <c r="WL298" s="146"/>
      <c r="WM298" s="146"/>
      <c r="WN298" s="146"/>
      <c r="WO298" s="146"/>
      <c r="WP298" s="146"/>
      <c r="WQ298" s="146"/>
      <c r="WR298" s="146"/>
      <c r="WS298" s="146"/>
      <c r="WT298" s="146"/>
      <c r="WU298" s="146"/>
      <c r="WV298" s="146"/>
      <c r="WW298" s="146"/>
      <c r="WX298" s="146"/>
      <c r="WY298" s="146"/>
      <c r="WZ298" s="146"/>
      <c r="XA298" s="146"/>
      <c r="XB298" s="146"/>
      <c r="XC298" s="146"/>
      <c r="XD298" s="146"/>
      <c r="XE298" s="146"/>
      <c r="XF298" s="146"/>
      <c r="XG298" s="146"/>
      <c r="XH298" s="146"/>
      <c r="XI298" s="146"/>
      <c r="XJ298" s="146"/>
      <c r="XK298" s="146"/>
      <c r="XL298" s="146"/>
      <c r="XM298" s="146"/>
      <c r="XN298" s="146"/>
      <c r="XO298" s="146"/>
      <c r="XP298" s="146"/>
      <c r="XQ298" s="146"/>
      <c r="XR298" s="146"/>
      <c r="XS298" s="146"/>
      <c r="XT298" s="146"/>
      <c r="XU298" s="146"/>
      <c r="XV298" s="146"/>
      <c r="XW298" s="146"/>
      <c r="XX298" s="146"/>
      <c r="XY298" s="146"/>
      <c r="XZ298" s="146"/>
      <c r="YA298" s="146"/>
      <c r="YB298" s="146"/>
      <c r="YC298" s="146"/>
      <c r="YD298" s="146"/>
      <c r="YE298" s="146"/>
      <c r="YF298" s="146"/>
      <c r="YG298" s="146"/>
      <c r="YH298" s="146"/>
      <c r="YI298" s="146"/>
      <c r="YJ298" s="146"/>
      <c r="YK298" s="146"/>
      <c r="YL298" s="146"/>
      <c r="YM298" s="146"/>
      <c r="YN298" s="146"/>
      <c r="YO298" s="146"/>
      <c r="YP298" s="146"/>
      <c r="YQ298" s="146"/>
      <c r="YR298" s="146"/>
      <c r="YS298" s="146"/>
      <c r="YT298" s="146"/>
      <c r="YU298" s="146"/>
      <c r="YV298" s="146"/>
      <c r="YW298" s="146"/>
      <c r="YX298" s="146"/>
      <c r="YY298" s="146"/>
      <c r="YZ298" s="146"/>
      <c r="ZA298" s="146"/>
      <c r="ZB298" s="146"/>
      <c r="ZC298" s="146"/>
      <c r="ZD298" s="146"/>
      <c r="ZE298" s="146"/>
      <c r="ZF298" s="146"/>
      <c r="ZG298" s="146"/>
      <c r="ZH298" s="146"/>
      <c r="ZI298" s="146"/>
      <c r="ZJ298" s="146"/>
      <c r="ZK298" s="146"/>
      <c r="ZL298" s="146"/>
      <c r="ZM298" s="146"/>
      <c r="ZN298" s="146"/>
      <c r="ZO298" s="146"/>
      <c r="ZP298" s="146"/>
      <c r="ZQ298" s="146"/>
      <c r="ZR298" s="146"/>
      <c r="ZS298" s="146"/>
      <c r="ZT298" s="146"/>
      <c r="ZU298" s="146"/>
      <c r="ZV298" s="146"/>
      <c r="ZW298" s="146"/>
      <c r="ZX298" s="146"/>
      <c r="ZY298" s="146"/>
      <c r="ZZ298" s="146"/>
      <c r="AAA298" s="146"/>
      <c r="AAB298" s="146"/>
      <c r="AAC298" s="146"/>
      <c r="AAD298" s="146"/>
      <c r="AAE298" s="146"/>
      <c r="AAF298" s="146"/>
      <c r="AAG298" s="146"/>
      <c r="AAH298" s="146"/>
      <c r="AAI298" s="146"/>
      <c r="AAJ298" s="146"/>
      <c r="AAK298" s="146"/>
      <c r="AAL298" s="146"/>
      <c r="AAM298" s="146"/>
      <c r="AAN298" s="146"/>
      <c r="AAO298" s="146"/>
      <c r="AAP298" s="146"/>
      <c r="AAQ298" s="146"/>
      <c r="AAR298" s="146"/>
      <c r="AAS298" s="146"/>
      <c r="AAT298" s="146"/>
      <c r="AAU298" s="146"/>
      <c r="AAV298" s="146"/>
      <c r="AAW298" s="146"/>
      <c r="AAX298" s="146"/>
      <c r="AAY298" s="146"/>
      <c r="AAZ298" s="146"/>
      <c r="ABA298" s="146"/>
      <c r="ABB298" s="146"/>
      <c r="ABC298" s="146"/>
      <c r="ABD298" s="146"/>
      <c r="ABE298" s="146"/>
      <c r="ABF298" s="146"/>
      <c r="ABG298" s="146"/>
      <c r="ABH298" s="146"/>
      <c r="ABI298" s="146"/>
      <c r="ABJ298" s="146"/>
      <c r="ABK298" s="146"/>
      <c r="ABL298" s="146"/>
      <c r="ABM298" s="146"/>
      <c r="ABN298" s="146"/>
      <c r="ABO298" s="146"/>
      <c r="ABP298" s="146"/>
      <c r="ABQ298" s="146"/>
      <c r="ABR298" s="146"/>
      <c r="ABS298" s="146"/>
      <c r="ABT298" s="146"/>
      <c r="ABU298" s="146"/>
      <c r="ABV298" s="146"/>
      <c r="ABW298" s="146"/>
      <c r="ABX298" s="146"/>
      <c r="ABY298" s="146"/>
      <c r="ABZ298" s="146"/>
      <c r="ACA298" s="146"/>
      <c r="ACB298" s="146"/>
      <c r="ACC298" s="146"/>
      <c r="ACD298" s="146"/>
      <c r="ACE298" s="146"/>
      <c r="ACF298" s="146"/>
      <c r="ACG298" s="146"/>
      <c r="ACH298" s="146"/>
      <c r="ACI298" s="146"/>
      <c r="ACJ298" s="146"/>
      <c r="ACK298" s="146"/>
      <c r="ACL298" s="146"/>
      <c r="ACM298" s="146"/>
      <c r="ACN298" s="146"/>
      <c r="ACO298" s="146"/>
      <c r="ACP298" s="146"/>
      <c r="ACQ298" s="146"/>
      <c r="ACR298" s="146"/>
      <c r="ACS298" s="146"/>
      <c r="ACT298" s="146"/>
      <c r="ACU298" s="146"/>
      <c r="ACV298" s="146"/>
      <c r="ACW298" s="146"/>
      <c r="ACX298" s="146"/>
      <c r="ACY298" s="146"/>
      <c r="ACZ298" s="146"/>
      <c r="ADA298" s="146"/>
      <c r="ADB298" s="146"/>
      <c r="ADC298" s="146"/>
      <c r="ADD298" s="146"/>
      <c r="ADE298" s="146"/>
      <c r="ADF298" s="146"/>
      <c r="ADG298" s="146"/>
      <c r="ADH298" s="146"/>
      <c r="ADI298" s="146"/>
      <c r="ADJ298" s="146"/>
      <c r="ADK298" s="146"/>
      <c r="ADL298" s="146"/>
      <c r="ADM298" s="146"/>
      <c r="ADN298" s="146"/>
      <c r="ADO298" s="146"/>
      <c r="ADP298" s="146"/>
      <c r="ADQ298" s="146"/>
      <c r="ADR298" s="146"/>
      <c r="ADS298" s="146"/>
      <c r="ADT298" s="146"/>
      <c r="ADU298" s="146"/>
      <c r="ADV298" s="146"/>
      <c r="ADW298" s="146"/>
      <c r="ADX298" s="146"/>
      <c r="ADY298" s="146"/>
      <c r="ADZ298" s="146"/>
      <c r="AEA298" s="146"/>
      <c r="AEB298" s="146"/>
      <c r="AEC298" s="146"/>
      <c r="AED298" s="48"/>
    </row>
    <row r="299" spans="1:810" ht="15" customHeight="1" x14ac:dyDescent="0.3">
      <c r="B299" s="51" t="s">
        <v>651</v>
      </c>
      <c r="D299" s="149"/>
      <c r="N299" s="153"/>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c r="BH299" s="139"/>
      <c r="BI299" s="139"/>
      <c r="BJ299" s="139"/>
      <c r="BK299" s="139"/>
      <c r="BL299" s="139"/>
      <c r="BM299" s="139"/>
      <c r="BN299" s="139"/>
      <c r="BO299" s="139"/>
      <c r="BP299" s="139"/>
      <c r="BQ299" s="139"/>
      <c r="BR299" s="139"/>
      <c r="BS299" s="139"/>
      <c r="BT299" s="139"/>
      <c r="BU299" s="139"/>
      <c r="BV299" s="139"/>
      <c r="BW299" s="139"/>
      <c r="BX299" s="139"/>
      <c r="BY299" s="139"/>
      <c r="BZ299" s="139"/>
      <c r="CA299" s="139"/>
      <c r="CB299" s="139"/>
      <c r="CC299" s="139"/>
      <c r="CD299" s="139"/>
      <c r="CE299" s="139"/>
      <c r="CF299" s="139"/>
      <c r="CG299" s="139"/>
      <c r="CH299" s="139"/>
      <c r="CI299" s="139"/>
      <c r="CJ299" s="139"/>
      <c r="CK299" s="139"/>
      <c r="CL299" s="139"/>
      <c r="CM299" s="139"/>
      <c r="CN299" s="139"/>
      <c r="CO299" s="139"/>
      <c r="CP299" s="139"/>
      <c r="CQ299" s="139"/>
      <c r="CR299" s="139"/>
      <c r="CS299" s="139"/>
      <c r="CT299" s="139"/>
      <c r="CU299" s="139"/>
      <c r="CV299" s="139"/>
      <c r="CW299" s="139"/>
      <c r="CX299" s="139"/>
      <c r="CY299" s="139"/>
      <c r="CZ299" s="139"/>
      <c r="DA299" s="139"/>
      <c r="DB299" s="139"/>
      <c r="DC299" s="139"/>
      <c r="DD299" s="139"/>
      <c r="DE299" s="139"/>
      <c r="DF299" s="139"/>
      <c r="DG299" s="139"/>
      <c r="DH299" s="139"/>
      <c r="DI299" s="139"/>
      <c r="DJ299" s="139"/>
      <c r="DK299" s="139"/>
      <c r="DL299" s="139"/>
      <c r="DM299" s="139"/>
      <c r="DN299" s="139"/>
      <c r="DO299" s="139"/>
      <c r="DP299" s="139"/>
      <c r="DQ299" s="139"/>
      <c r="DR299" s="139"/>
      <c r="DS299" s="139"/>
      <c r="DT299" s="139"/>
      <c r="DU299" s="139"/>
      <c r="DV299" s="139"/>
      <c r="DW299" s="139"/>
      <c r="DX299" s="139"/>
      <c r="DY299" s="139"/>
      <c r="DZ299" s="139"/>
      <c r="EA299" s="139"/>
      <c r="EB299" s="139"/>
      <c r="EC299" s="139"/>
      <c r="ED299" s="139"/>
      <c r="EE299" s="139"/>
      <c r="EF299" s="139"/>
      <c r="EG299" s="139"/>
      <c r="EH299" s="139"/>
      <c r="EI299" s="139"/>
      <c r="EJ299" s="139"/>
      <c r="EK299" s="139"/>
      <c r="EL299" s="139"/>
      <c r="EM299" s="139"/>
      <c r="EN299" s="139"/>
      <c r="EO299" s="139"/>
      <c r="EP299" s="139"/>
      <c r="EQ299" s="139"/>
      <c r="ER299" s="139"/>
      <c r="ES299" s="139"/>
      <c r="ET299" s="139"/>
      <c r="EU299" s="139"/>
      <c r="EV299" s="139"/>
      <c r="EW299" s="139"/>
      <c r="EX299" s="139"/>
      <c r="EY299" s="139"/>
      <c r="EZ299" s="139"/>
      <c r="FA299" s="139"/>
      <c r="FB299" s="139"/>
      <c r="FC299" s="139"/>
      <c r="FD299" s="139"/>
      <c r="FE299" s="139"/>
      <c r="FF299" s="139"/>
      <c r="FG299" s="158"/>
      <c r="FH299" s="158"/>
      <c r="FI299" s="158"/>
      <c r="FJ299" s="158"/>
      <c r="FK299" s="158"/>
      <c r="FL299" s="158"/>
      <c r="FM299" s="158"/>
      <c r="FN299" s="158"/>
      <c r="FO299" s="158"/>
      <c r="FP299" s="158"/>
      <c r="FQ299" s="158"/>
      <c r="FR299" s="158"/>
      <c r="FS299" s="158"/>
      <c r="FT299" s="158"/>
      <c r="FU299" s="158"/>
      <c r="FV299" s="158"/>
      <c r="FW299" s="158"/>
      <c r="FX299" s="158"/>
      <c r="FY299" s="158"/>
      <c r="FZ299" s="158"/>
      <c r="GA299" s="158"/>
      <c r="GB299" s="158"/>
      <c r="GC299" s="158"/>
      <c r="GD299" s="158"/>
      <c r="GE299" s="158"/>
      <c r="GF299" s="158"/>
      <c r="GG299" s="158"/>
      <c r="GH299" s="158"/>
      <c r="GI299" s="158"/>
      <c r="GJ299" s="158"/>
      <c r="GK299" s="158"/>
      <c r="GL299" s="158"/>
      <c r="GM299" s="158"/>
      <c r="GN299" s="158"/>
      <c r="GO299" s="158"/>
      <c r="GP299" s="158"/>
      <c r="GQ299" s="158"/>
      <c r="GR299" s="158"/>
      <c r="GS299" s="158"/>
      <c r="GT299" s="158"/>
      <c r="GU299" s="158"/>
      <c r="GV299" s="158"/>
      <c r="GW299" s="158"/>
      <c r="GX299" s="158"/>
      <c r="GY299" s="158"/>
      <c r="GZ299" s="158"/>
      <c r="HA299" s="158"/>
      <c r="HB299" s="158"/>
      <c r="HC299" s="158"/>
      <c r="HD299" s="158"/>
      <c r="HE299" s="158"/>
      <c r="HF299" s="158"/>
      <c r="HG299" s="158"/>
      <c r="HH299" s="158"/>
      <c r="HI299" s="158"/>
      <c r="HJ299" s="158"/>
      <c r="HK299" s="158"/>
      <c r="HL299" s="158"/>
      <c r="HM299" s="158"/>
      <c r="HN299" s="158"/>
      <c r="HO299" s="158"/>
      <c r="HP299" s="158"/>
      <c r="HQ299" s="158"/>
      <c r="HR299" s="158"/>
      <c r="HS299" s="158"/>
      <c r="HT299" s="158"/>
      <c r="HU299" s="158"/>
      <c r="HV299" s="158"/>
      <c r="HW299" s="158"/>
      <c r="HX299" s="158"/>
      <c r="HY299" s="158"/>
      <c r="HZ299" s="158"/>
      <c r="IA299" s="158"/>
      <c r="IB299" s="158"/>
      <c r="IC299" s="158"/>
      <c r="ID299" s="158"/>
      <c r="IE299" s="158"/>
      <c r="IF299" s="158"/>
      <c r="IG299" s="158"/>
      <c r="IH299" s="158"/>
      <c r="II299" s="158"/>
      <c r="IJ299" s="158"/>
      <c r="IK299" s="158"/>
      <c r="IL299" s="158"/>
      <c r="IM299" s="158"/>
      <c r="IN299" s="158"/>
      <c r="IO299" s="158"/>
      <c r="IP299" s="158"/>
      <c r="IQ299" s="158"/>
      <c r="IR299" s="158"/>
      <c r="IS299" s="158"/>
      <c r="IT299" s="158"/>
      <c r="IU299" s="158"/>
      <c r="IV299" s="158"/>
      <c r="IW299" s="158"/>
      <c r="IX299" s="158"/>
      <c r="IY299" s="158"/>
      <c r="IZ299" s="158"/>
      <c r="JA299" s="158"/>
      <c r="JB299" s="158"/>
      <c r="JC299" s="158"/>
      <c r="JD299" s="158"/>
      <c r="JE299" s="158"/>
      <c r="JF299" s="158"/>
      <c r="JG299" s="158"/>
      <c r="JH299" s="158"/>
      <c r="JI299" s="158"/>
      <c r="JJ299" s="158"/>
      <c r="JK299" s="158"/>
      <c r="JL299" s="158"/>
      <c r="JM299" s="158"/>
      <c r="JN299" s="158"/>
      <c r="JO299" s="158"/>
      <c r="JP299" s="158"/>
      <c r="JQ299" s="158"/>
      <c r="JR299" s="158"/>
      <c r="JS299" s="158"/>
      <c r="JT299" s="158"/>
      <c r="JU299" s="158"/>
      <c r="JV299" s="158"/>
      <c r="JW299" s="158"/>
      <c r="JX299" s="158"/>
      <c r="JY299" s="158"/>
      <c r="JZ299" s="158"/>
      <c r="KA299" s="158"/>
      <c r="KB299" s="158"/>
      <c r="KC299" s="158"/>
      <c r="KD299" s="158"/>
      <c r="KE299" s="158"/>
      <c r="KF299" s="158"/>
      <c r="KG299" s="158"/>
      <c r="KH299" s="158"/>
      <c r="KI299" s="158"/>
      <c r="KJ299" s="158"/>
      <c r="KK299" s="158"/>
      <c r="KL299" s="158"/>
      <c r="KM299" s="158"/>
      <c r="KN299" s="158"/>
      <c r="KO299" s="158"/>
      <c r="KP299" s="158"/>
      <c r="KQ299" s="158"/>
      <c r="KR299" s="158"/>
      <c r="KS299" s="158"/>
      <c r="KT299" s="158"/>
      <c r="KU299" s="158"/>
      <c r="KV299" s="158"/>
      <c r="KW299" s="158"/>
      <c r="KX299" s="158"/>
      <c r="KY299" s="158"/>
      <c r="KZ299" s="158"/>
      <c r="LA299" s="158"/>
      <c r="LB299" s="158"/>
      <c r="LC299" s="158"/>
      <c r="LD299" s="158"/>
      <c r="LE299" s="158"/>
      <c r="LF299" s="158"/>
      <c r="LG299" s="158"/>
      <c r="LH299" s="158"/>
      <c r="LI299" s="158"/>
      <c r="LJ299" s="158"/>
      <c r="LK299" s="158"/>
      <c r="LL299" s="158"/>
      <c r="LM299" s="158"/>
      <c r="LN299" s="158"/>
      <c r="LO299" s="158"/>
      <c r="LP299" s="158"/>
      <c r="LQ299" s="158"/>
      <c r="LR299" s="158"/>
      <c r="LS299" s="158"/>
      <c r="LT299" s="158"/>
      <c r="LU299" s="158"/>
      <c r="LV299" s="158"/>
      <c r="LW299" s="158"/>
      <c r="LX299" s="158"/>
      <c r="LY299" s="158"/>
      <c r="LZ299" s="158"/>
      <c r="MA299" s="158"/>
      <c r="MB299" s="158"/>
      <c r="MC299" s="158"/>
      <c r="MD299" s="158"/>
      <c r="ME299" s="158"/>
      <c r="MF299" s="158"/>
      <c r="MG299" s="158"/>
      <c r="MH299" s="158"/>
      <c r="MI299" s="158"/>
      <c r="MJ299" s="158"/>
      <c r="MK299" s="158"/>
      <c r="ML299" s="158"/>
      <c r="MM299" s="158"/>
      <c r="MN299" s="158"/>
      <c r="MO299" s="158"/>
      <c r="MP299" s="158"/>
      <c r="MQ299" s="158"/>
      <c r="MR299" s="158"/>
      <c r="MS299" s="158"/>
      <c r="MT299" s="158"/>
      <c r="MU299" s="158"/>
      <c r="MV299" s="158"/>
      <c r="MW299" s="158"/>
      <c r="MX299" s="158"/>
      <c r="MY299" s="158"/>
      <c r="MZ299" s="158"/>
      <c r="NA299" s="158"/>
      <c r="NB299" s="158"/>
      <c r="NC299" s="158"/>
      <c r="ND299" s="158"/>
      <c r="NE299" s="158"/>
      <c r="NF299" s="158"/>
      <c r="NG299" s="158"/>
      <c r="NH299" s="158"/>
      <c r="NI299" s="158"/>
      <c r="NJ299" s="158"/>
      <c r="NK299" s="158"/>
      <c r="NL299" s="158"/>
      <c r="NM299" s="158"/>
      <c r="NN299" s="158"/>
      <c r="NO299" s="158"/>
      <c r="NP299" s="158"/>
      <c r="NQ299" s="158"/>
      <c r="NR299" s="158"/>
      <c r="NS299" s="158"/>
      <c r="NT299" s="158"/>
      <c r="NU299" s="158"/>
      <c r="NV299" s="158"/>
      <c r="NW299" s="158"/>
      <c r="NX299" s="158"/>
      <c r="NY299" s="158"/>
      <c r="NZ299" s="158"/>
      <c r="OA299" s="158"/>
      <c r="OB299" s="158"/>
      <c r="OC299" s="158"/>
      <c r="OD299" s="158"/>
      <c r="OE299" s="158"/>
      <c r="OF299" s="158"/>
      <c r="OG299" s="158"/>
      <c r="OH299" s="158"/>
      <c r="OI299" s="158"/>
      <c r="OJ299" s="158"/>
      <c r="OK299" s="158"/>
      <c r="OL299" s="158"/>
      <c r="OM299" s="158"/>
      <c r="ON299" s="158"/>
      <c r="OO299" s="158"/>
      <c r="OP299" s="158"/>
      <c r="OQ299" s="158"/>
      <c r="OR299" s="158"/>
      <c r="OS299" s="158"/>
      <c r="OT299" s="158"/>
      <c r="OU299" s="158"/>
      <c r="OV299" s="158"/>
      <c r="OW299" s="158"/>
      <c r="OX299" s="158"/>
      <c r="OY299" s="158"/>
      <c r="OZ299" s="158"/>
      <c r="PA299" s="158"/>
      <c r="PB299" s="158"/>
      <c r="PC299" s="158"/>
      <c r="PD299" s="158"/>
      <c r="PE299" s="158"/>
      <c r="PF299" s="158"/>
      <c r="PG299" s="158"/>
      <c r="PH299" s="158"/>
      <c r="PI299" s="158"/>
      <c r="PJ299" s="158"/>
      <c r="PK299" s="158"/>
      <c r="PL299" s="158"/>
      <c r="PM299" s="158"/>
      <c r="PN299" s="158"/>
      <c r="PO299" s="158"/>
      <c r="PP299" s="158"/>
      <c r="PQ299" s="158"/>
      <c r="PR299" s="158"/>
      <c r="PS299" s="158"/>
      <c r="PT299" s="158"/>
      <c r="PU299" s="158"/>
      <c r="PV299" s="158"/>
      <c r="PW299" s="158"/>
      <c r="PX299" s="158"/>
      <c r="PY299" s="158"/>
      <c r="PZ299" s="158"/>
      <c r="QA299" s="158"/>
      <c r="QB299" s="158"/>
      <c r="QC299" s="158"/>
      <c r="QD299" s="158"/>
      <c r="QE299" s="158"/>
      <c r="QF299" s="158"/>
      <c r="QG299" s="158"/>
      <c r="QH299" s="158"/>
      <c r="QI299" s="158"/>
      <c r="QJ299" s="158"/>
      <c r="QK299" s="158"/>
      <c r="QL299" s="158"/>
      <c r="QM299" s="158"/>
      <c r="QN299" s="158"/>
      <c r="QO299" s="158"/>
      <c r="QP299" s="158"/>
      <c r="QQ299" s="158"/>
      <c r="QR299" s="158"/>
      <c r="QS299" s="158"/>
      <c r="QT299" s="158"/>
      <c r="QU299" s="158"/>
      <c r="QV299" s="158"/>
      <c r="QW299" s="158"/>
      <c r="QX299" s="158"/>
      <c r="QY299" s="158"/>
      <c r="QZ299" s="158"/>
      <c r="RA299" s="158"/>
      <c r="RB299" s="158"/>
      <c r="RC299" s="158"/>
      <c r="RD299" s="158"/>
      <c r="RE299" s="158"/>
      <c r="RF299" s="158"/>
      <c r="RG299" s="158"/>
      <c r="RH299" s="158"/>
      <c r="RI299" s="158"/>
      <c r="RJ299" s="158"/>
      <c r="RK299" s="158"/>
      <c r="RL299" s="158"/>
      <c r="RM299" s="158"/>
      <c r="RN299" s="158"/>
      <c r="RO299" s="158"/>
      <c r="RP299" s="158"/>
      <c r="RQ299" s="158"/>
      <c r="RR299" s="158"/>
      <c r="RS299" s="158"/>
      <c r="RT299" s="158"/>
      <c r="RU299" s="158"/>
      <c r="RV299" s="158"/>
      <c r="RW299" s="158"/>
      <c r="RX299" s="158"/>
      <c r="RY299" s="158"/>
      <c r="RZ299" s="158"/>
      <c r="SA299" s="158"/>
      <c r="SB299" s="158"/>
      <c r="SC299" s="158"/>
      <c r="SD299" s="158"/>
      <c r="SE299" s="158"/>
      <c r="SF299" s="158"/>
      <c r="SG299" s="158"/>
      <c r="SH299" s="158"/>
      <c r="SI299" s="158"/>
      <c r="SJ299" s="158"/>
      <c r="SK299" s="158"/>
      <c r="SL299" s="158"/>
      <c r="SM299" s="158"/>
      <c r="SN299" s="158"/>
      <c r="SO299" s="158"/>
      <c r="SP299" s="158"/>
      <c r="SQ299" s="158"/>
      <c r="SR299" s="158"/>
      <c r="SS299" s="158"/>
      <c r="ST299" s="158"/>
      <c r="SU299" s="158"/>
      <c r="SV299" s="158"/>
      <c r="SW299" s="158"/>
      <c r="SX299" s="158"/>
      <c r="SY299" s="158"/>
      <c r="SZ299" s="158"/>
      <c r="TA299" s="158"/>
      <c r="TB299" s="158"/>
      <c r="TC299" s="158"/>
      <c r="TD299" s="158"/>
      <c r="TE299" s="158"/>
      <c r="TF299" s="158"/>
      <c r="TG299" s="158"/>
      <c r="TH299" s="158"/>
      <c r="TI299" s="158"/>
      <c r="TJ299" s="158"/>
      <c r="TK299" s="158"/>
      <c r="TL299" s="158"/>
      <c r="TM299" s="158"/>
      <c r="TN299" s="158"/>
      <c r="TO299" s="158"/>
      <c r="TP299" s="158"/>
      <c r="TQ299" s="158"/>
      <c r="TR299" s="158"/>
      <c r="TS299" s="158"/>
      <c r="TT299" s="158"/>
      <c r="TU299" s="158"/>
      <c r="TV299" s="158"/>
      <c r="TW299" s="158"/>
      <c r="TX299" s="158"/>
      <c r="TY299" s="158"/>
      <c r="TZ299" s="158"/>
      <c r="UA299" s="158"/>
      <c r="UB299" s="158"/>
      <c r="UC299" s="158"/>
      <c r="UD299" s="158"/>
      <c r="UE299" s="158"/>
      <c r="UF299" s="158"/>
      <c r="UG299" s="158"/>
      <c r="UH299" s="158"/>
      <c r="UI299" s="158"/>
      <c r="UJ299" s="158"/>
      <c r="UK299" s="158"/>
      <c r="UL299" s="158"/>
      <c r="UM299" s="158"/>
      <c r="UN299" s="158"/>
      <c r="UO299" s="158"/>
      <c r="UP299" s="158"/>
      <c r="UQ299" s="158"/>
      <c r="UR299" s="158"/>
      <c r="US299" s="158"/>
      <c r="UT299" s="158"/>
      <c r="UU299" s="158"/>
      <c r="UV299" s="158"/>
      <c r="UW299" s="158"/>
      <c r="UX299" s="158"/>
      <c r="UY299" s="158"/>
      <c r="UZ299" s="158"/>
      <c r="VA299" s="158"/>
      <c r="VB299" s="158"/>
      <c r="VC299" s="158"/>
      <c r="VD299" s="158"/>
      <c r="VE299" s="158"/>
      <c r="VF299" s="158"/>
      <c r="VG299" s="158"/>
      <c r="VH299" s="158"/>
      <c r="VI299" s="158"/>
      <c r="VJ299" s="158"/>
      <c r="VK299" s="158"/>
      <c r="VL299" s="158"/>
      <c r="VM299" s="158"/>
      <c r="VN299" s="158"/>
      <c r="VO299" s="158"/>
      <c r="VP299" s="158"/>
      <c r="VQ299" s="158"/>
      <c r="VR299" s="158"/>
      <c r="VS299" s="158"/>
      <c r="VT299" s="158"/>
      <c r="VU299" s="158"/>
      <c r="VV299" s="158"/>
      <c r="VW299" s="158"/>
      <c r="VX299" s="158"/>
      <c r="VY299" s="158"/>
      <c r="VZ299" s="158"/>
      <c r="WA299" s="158"/>
      <c r="WB299" s="158"/>
      <c r="WC299" s="158"/>
      <c r="WD299" s="158"/>
      <c r="WE299" s="158"/>
      <c r="WF299" s="158"/>
      <c r="WG299" s="158"/>
      <c r="WH299" s="158"/>
      <c r="WI299" s="158"/>
      <c r="WJ299" s="158"/>
      <c r="WK299" s="158"/>
      <c r="WL299" s="158"/>
      <c r="WM299" s="158"/>
      <c r="WN299" s="158"/>
      <c r="WO299" s="158"/>
      <c r="WP299" s="158"/>
      <c r="WQ299" s="158"/>
      <c r="WR299" s="158"/>
      <c r="WS299" s="158"/>
      <c r="WT299" s="158"/>
      <c r="WU299" s="158"/>
      <c r="WV299" s="158"/>
      <c r="WW299" s="158"/>
      <c r="WX299" s="158"/>
      <c r="WY299" s="158"/>
      <c r="WZ299" s="158"/>
      <c r="XA299" s="158"/>
      <c r="XB299" s="158"/>
      <c r="XC299" s="158"/>
      <c r="XD299" s="158"/>
      <c r="XE299" s="158"/>
      <c r="XF299" s="158"/>
      <c r="XG299" s="158"/>
      <c r="XH299" s="158"/>
      <c r="XI299" s="158"/>
      <c r="XJ299" s="158"/>
      <c r="XK299" s="158"/>
      <c r="XL299" s="158"/>
      <c r="XM299" s="158"/>
      <c r="XN299" s="158"/>
      <c r="XO299" s="158"/>
      <c r="XP299" s="158"/>
      <c r="XQ299" s="158"/>
      <c r="XR299" s="158"/>
      <c r="XS299" s="158"/>
      <c r="XT299" s="158"/>
      <c r="XU299" s="158"/>
      <c r="XV299" s="158"/>
      <c r="XW299" s="158"/>
      <c r="XX299" s="158"/>
      <c r="XY299" s="158"/>
      <c r="XZ299" s="158"/>
      <c r="YA299" s="158"/>
      <c r="YB299" s="158"/>
      <c r="YC299" s="158"/>
      <c r="YD299" s="158"/>
      <c r="YE299" s="158"/>
      <c r="YF299" s="158"/>
      <c r="YG299" s="158"/>
      <c r="YH299" s="158"/>
      <c r="YI299" s="158"/>
      <c r="YJ299" s="158"/>
      <c r="YK299" s="158"/>
      <c r="YL299" s="158"/>
      <c r="YM299" s="158"/>
      <c r="YN299" s="158"/>
      <c r="YO299" s="158"/>
      <c r="YP299" s="158"/>
      <c r="YQ299" s="158"/>
      <c r="YR299" s="158"/>
      <c r="YS299" s="158"/>
      <c r="YT299" s="158"/>
      <c r="YU299" s="158"/>
      <c r="YV299" s="158"/>
      <c r="YW299" s="158"/>
      <c r="YX299" s="158"/>
      <c r="YY299" s="158"/>
      <c r="YZ299" s="158"/>
      <c r="ZA299" s="158"/>
      <c r="ZB299" s="158"/>
      <c r="ZC299" s="158"/>
      <c r="ZD299" s="158"/>
      <c r="ZE299" s="158"/>
      <c r="ZF299" s="158"/>
      <c r="ZG299" s="158"/>
      <c r="ZH299" s="158"/>
      <c r="ZI299" s="158"/>
      <c r="ZJ299" s="158"/>
      <c r="ZK299" s="158"/>
      <c r="ZL299" s="158"/>
      <c r="ZM299" s="158"/>
      <c r="ZN299" s="158"/>
      <c r="ZO299" s="158"/>
      <c r="ZP299" s="158"/>
      <c r="ZQ299" s="158"/>
      <c r="ZR299" s="158"/>
      <c r="ZS299" s="158"/>
      <c r="ZT299" s="158"/>
      <c r="ZU299" s="158"/>
      <c r="ZV299" s="158"/>
      <c r="ZW299" s="158"/>
      <c r="ZX299" s="158"/>
      <c r="ZY299" s="158"/>
      <c r="ZZ299" s="158"/>
      <c r="AAA299" s="158"/>
      <c r="AAB299" s="158"/>
      <c r="AAC299" s="158"/>
      <c r="AAD299" s="158"/>
      <c r="AAE299" s="158"/>
      <c r="AAF299" s="158"/>
      <c r="AAG299" s="158"/>
      <c r="AAH299" s="158"/>
      <c r="AAI299" s="158"/>
      <c r="AAJ299" s="158"/>
      <c r="AAK299" s="158"/>
      <c r="AAL299" s="158"/>
      <c r="AAM299" s="158"/>
      <c r="AAN299" s="158"/>
      <c r="AAO299" s="158"/>
      <c r="AAP299" s="158"/>
      <c r="AAQ299" s="158"/>
      <c r="AAR299" s="158"/>
      <c r="AAS299" s="158"/>
      <c r="AAT299" s="158"/>
      <c r="AAU299" s="158"/>
      <c r="AAV299" s="158"/>
      <c r="AAW299" s="158"/>
      <c r="AAX299" s="158"/>
      <c r="AAY299" s="158"/>
      <c r="AAZ299" s="158"/>
      <c r="ABA299" s="158"/>
      <c r="ABB299" s="158"/>
      <c r="ABC299" s="158"/>
      <c r="ABD299" s="158"/>
      <c r="ABE299" s="158"/>
      <c r="ABF299" s="158"/>
      <c r="ABG299" s="158"/>
      <c r="ABH299" s="158"/>
      <c r="ABI299" s="158"/>
      <c r="ABJ299" s="158"/>
      <c r="ABK299" s="158"/>
      <c r="ABL299" s="158"/>
      <c r="ABM299" s="158"/>
      <c r="ABN299" s="158"/>
      <c r="ABO299" s="158"/>
      <c r="ABP299" s="158"/>
      <c r="ABQ299" s="158"/>
      <c r="ABR299" s="158"/>
      <c r="ABS299" s="158"/>
      <c r="ABT299" s="158"/>
      <c r="ABU299" s="158"/>
      <c r="ABV299" s="158"/>
      <c r="ABW299" s="158"/>
      <c r="ABX299" s="158"/>
      <c r="ABY299" s="158"/>
      <c r="ABZ299" s="158"/>
      <c r="ACA299" s="158"/>
      <c r="ACB299" s="158"/>
      <c r="ACC299" s="158"/>
      <c r="ACD299" s="158"/>
      <c r="ACE299" s="158"/>
      <c r="ACF299" s="158"/>
      <c r="ACG299" s="158"/>
      <c r="ACH299" s="158"/>
      <c r="ACI299" s="158"/>
      <c r="ACJ299" s="158"/>
      <c r="ACK299" s="158"/>
      <c r="ACL299" s="158"/>
      <c r="ACM299" s="158"/>
      <c r="ACN299" s="158"/>
      <c r="ACO299" s="158"/>
      <c r="ACP299" s="158"/>
      <c r="ACQ299" s="158"/>
      <c r="ACR299" s="158"/>
      <c r="ACS299" s="158"/>
      <c r="ACT299" s="158"/>
      <c r="ACU299" s="158"/>
      <c r="ACV299" s="158"/>
      <c r="ACW299" s="158"/>
      <c r="ACX299" s="158"/>
      <c r="ACY299" s="158"/>
      <c r="ACZ299" s="158"/>
      <c r="ADA299" s="158"/>
      <c r="ADB299" s="158"/>
      <c r="ADC299" s="158"/>
      <c r="ADD299" s="158"/>
      <c r="ADE299" s="158"/>
      <c r="ADF299" s="158"/>
      <c r="ADG299" s="158"/>
      <c r="ADH299" s="158"/>
      <c r="ADI299" s="158"/>
      <c r="ADJ299" s="158"/>
      <c r="ADK299" s="158"/>
      <c r="ADL299" s="158"/>
      <c r="ADM299" s="158"/>
      <c r="ADN299" s="158"/>
      <c r="ADO299" s="158"/>
      <c r="ADP299" s="158"/>
      <c r="ADQ299" s="158"/>
      <c r="ADR299" s="158"/>
      <c r="ADS299" s="158"/>
      <c r="ADT299" s="158"/>
      <c r="ADU299" s="158"/>
      <c r="ADV299" s="158"/>
      <c r="ADW299" s="158"/>
      <c r="ADX299" s="158"/>
      <c r="ADY299" s="158"/>
      <c r="ADZ299" s="158"/>
      <c r="AEA299" s="158"/>
      <c r="AEB299" s="158"/>
      <c r="AEC299" s="158"/>
      <c r="AED299" s="158"/>
    </row>
    <row r="300" spans="1:810" ht="15" customHeight="1" x14ac:dyDescent="0.3">
      <c r="B300" s="159">
        <f>COUNT(B3:B298)</f>
        <v>295</v>
      </c>
      <c r="C300" s="160"/>
      <c r="D300" s="149"/>
      <c r="N300" s="153"/>
      <c r="AD300" s="139"/>
      <c r="AE300" s="139"/>
      <c r="AF300" s="139"/>
      <c r="AG300" s="139"/>
      <c r="AH300" s="139"/>
      <c r="AI300" s="139"/>
      <c r="AJ300" s="139"/>
      <c r="AK300" s="139"/>
      <c r="AL300" s="139"/>
      <c r="AM300" s="139"/>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c r="BH300" s="139"/>
      <c r="BI300" s="139"/>
      <c r="BJ300" s="139"/>
      <c r="BK300" s="139"/>
      <c r="BL300" s="139"/>
      <c r="BM300" s="139"/>
      <c r="BN300" s="139"/>
      <c r="BO300" s="139"/>
      <c r="BP300" s="139"/>
      <c r="BQ300" s="139"/>
      <c r="BR300" s="139"/>
      <c r="BS300" s="139"/>
      <c r="BT300" s="139"/>
      <c r="BU300" s="139"/>
      <c r="BV300" s="139"/>
      <c r="BW300" s="139"/>
      <c r="BX300" s="139"/>
      <c r="BY300" s="139"/>
      <c r="BZ300" s="139"/>
      <c r="CA300" s="139"/>
      <c r="CB300" s="139"/>
      <c r="CC300" s="139"/>
      <c r="CD300" s="139"/>
      <c r="CE300" s="139"/>
      <c r="CF300" s="139"/>
      <c r="CG300" s="139"/>
      <c r="CH300" s="139"/>
      <c r="CI300" s="139"/>
      <c r="CJ300" s="139"/>
      <c r="CK300" s="139"/>
      <c r="CL300" s="139"/>
      <c r="CM300" s="139"/>
      <c r="CN300" s="139"/>
      <c r="CO300" s="139"/>
      <c r="CP300" s="139"/>
      <c r="CQ300" s="139"/>
      <c r="CR300" s="139"/>
      <c r="CS300" s="139"/>
      <c r="CT300" s="139"/>
      <c r="CU300" s="139"/>
      <c r="CV300" s="139"/>
      <c r="CW300" s="139"/>
      <c r="CX300" s="139"/>
      <c r="CY300" s="139"/>
      <c r="CZ300" s="139"/>
      <c r="DA300" s="139"/>
      <c r="DB300" s="139"/>
      <c r="DC300" s="139"/>
      <c r="DD300" s="139"/>
      <c r="DE300" s="139"/>
      <c r="DF300" s="139"/>
      <c r="DG300" s="139"/>
      <c r="DH300" s="139"/>
      <c r="DI300" s="139"/>
      <c r="DJ300" s="139"/>
      <c r="DK300" s="139"/>
      <c r="DL300" s="139"/>
      <c r="DM300" s="139"/>
      <c r="DN300" s="139"/>
      <c r="DO300" s="139"/>
      <c r="DP300" s="139"/>
      <c r="DQ300" s="139"/>
      <c r="DR300" s="139"/>
      <c r="DS300" s="139"/>
      <c r="DT300" s="139"/>
      <c r="DU300" s="139"/>
      <c r="DV300" s="139"/>
      <c r="DW300" s="139"/>
      <c r="DX300" s="139"/>
      <c r="DY300" s="139"/>
      <c r="DZ300" s="139"/>
      <c r="EA300" s="139"/>
      <c r="EB300" s="139"/>
      <c r="EC300" s="139"/>
      <c r="ED300" s="139"/>
      <c r="EE300" s="139"/>
      <c r="EF300" s="139"/>
      <c r="EG300" s="139"/>
      <c r="EH300" s="139"/>
      <c r="EI300" s="139"/>
      <c r="EJ300" s="139"/>
      <c r="EK300" s="139"/>
      <c r="EL300" s="139"/>
      <c r="EM300" s="139"/>
      <c r="EN300" s="139"/>
      <c r="EO300" s="139"/>
      <c r="EP300" s="139"/>
      <c r="EQ300" s="139"/>
      <c r="ER300" s="139"/>
      <c r="ES300" s="139"/>
      <c r="ET300" s="139"/>
      <c r="EU300" s="139"/>
      <c r="EV300" s="139"/>
      <c r="EW300" s="139"/>
      <c r="EX300" s="139"/>
      <c r="EY300" s="139"/>
      <c r="EZ300" s="139"/>
      <c r="FA300" s="139"/>
      <c r="FB300" s="139"/>
      <c r="FC300" s="139"/>
      <c r="FD300" s="139"/>
      <c r="FE300" s="139"/>
      <c r="FF300" s="139"/>
      <c r="FG300" s="158"/>
      <c r="FH300" s="158"/>
      <c r="FI300" s="158"/>
      <c r="FJ300" s="158"/>
      <c r="FK300" s="158"/>
      <c r="FL300" s="158"/>
      <c r="FM300" s="158"/>
      <c r="FN300" s="158"/>
      <c r="FO300" s="158"/>
      <c r="FP300" s="158"/>
      <c r="FQ300" s="158"/>
      <c r="FR300" s="158"/>
      <c r="FS300" s="158"/>
      <c r="FT300" s="158"/>
      <c r="FU300" s="158"/>
      <c r="FV300" s="158"/>
      <c r="FW300" s="158"/>
      <c r="FX300" s="158"/>
      <c r="FY300" s="158"/>
      <c r="FZ300" s="158"/>
      <c r="GA300" s="158"/>
      <c r="GB300" s="158"/>
      <c r="GC300" s="158"/>
      <c r="GD300" s="158"/>
      <c r="GE300" s="158"/>
      <c r="GF300" s="158"/>
      <c r="GG300" s="158"/>
      <c r="GH300" s="158"/>
      <c r="GI300" s="158"/>
      <c r="GJ300" s="158"/>
      <c r="GK300" s="158"/>
      <c r="GL300" s="158"/>
      <c r="GM300" s="158"/>
      <c r="GN300" s="158"/>
      <c r="GO300" s="158"/>
      <c r="GP300" s="158"/>
      <c r="GQ300" s="158"/>
      <c r="GR300" s="158"/>
      <c r="GS300" s="158"/>
      <c r="GT300" s="158"/>
      <c r="GU300" s="158"/>
      <c r="GV300" s="158"/>
      <c r="GW300" s="158"/>
      <c r="GX300" s="158"/>
      <c r="GY300" s="158"/>
      <c r="GZ300" s="158"/>
      <c r="HA300" s="158"/>
      <c r="HB300" s="158"/>
      <c r="HC300" s="158"/>
      <c r="HD300" s="158"/>
      <c r="HE300" s="158"/>
      <c r="HF300" s="158"/>
      <c r="HG300" s="158"/>
      <c r="HH300" s="158"/>
      <c r="HI300" s="158"/>
      <c r="HJ300" s="158"/>
      <c r="HK300" s="158"/>
      <c r="HL300" s="158"/>
      <c r="HM300" s="158"/>
      <c r="HN300" s="158"/>
      <c r="HO300" s="158"/>
      <c r="HP300" s="158"/>
      <c r="HQ300" s="158"/>
      <c r="HR300" s="158"/>
      <c r="HS300" s="158"/>
      <c r="HT300" s="158"/>
      <c r="HU300" s="158"/>
      <c r="HV300" s="158"/>
      <c r="HW300" s="158"/>
      <c r="HX300" s="158"/>
      <c r="HY300" s="158"/>
      <c r="HZ300" s="158"/>
      <c r="IA300" s="158"/>
      <c r="IB300" s="158"/>
      <c r="IC300" s="158"/>
      <c r="ID300" s="158"/>
      <c r="IE300" s="158"/>
      <c r="IF300" s="158"/>
      <c r="IG300" s="158"/>
      <c r="IH300" s="158"/>
      <c r="II300" s="158"/>
      <c r="IJ300" s="158"/>
      <c r="IK300" s="158"/>
      <c r="IL300" s="158"/>
      <c r="IM300" s="158"/>
      <c r="IN300" s="158"/>
      <c r="IO300" s="158"/>
      <c r="IP300" s="158"/>
      <c r="IQ300" s="158"/>
      <c r="IR300" s="158"/>
      <c r="IS300" s="158"/>
      <c r="IT300" s="158"/>
      <c r="IU300" s="158"/>
      <c r="IV300" s="158"/>
      <c r="IW300" s="158"/>
      <c r="IX300" s="158"/>
      <c r="IY300" s="158"/>
      <c r="IZ300" s="158"/>
      <c r="JA300" s="158"/>
      <c r="JB300" s="158"/>
      <c r="JC300" s="158"/>
      <c r="JD300" s="158"/>
      <c r="JE300" s="158"/>
      <c r="JF300" s="158"/>
      <c r="JG300" s="158"/>
      <c r="JH300" s="158"/>
      <c r="JI300" s="158"/>
      <c r="JJ300" s="158"/>
      <c r="JK300" s="158"/>
      <c r="JL300" s="158"/>
      <c r="JM300" s="158"/>
      <c r="JN300" s="158"/>
      <c r="JO300" s="158"/>
      <c r="JP300" s="158"/>
      <c r="JQ300" s="158"/>
      <c r="JR300" s="158"/>
      <c r="JS300" s="158"/>
      <c r="JT300" s="158"/>
      <c r="JU300" s="158"/>
      <c r="JV300" s="158"/>
      <c r="JW300" s="158"/>
      <c r="JX300" s="158"/>
      <c r="JY300" s="158"/>
      <c r="JZ300" s="158"/>
      <c r="KA300" s="158"/>
      <c r="KB300" s="158"/>
      <c r="KC300" s="158"/>
      <c r="KD300" s="158"/>
      <c r="KE300" s="158"/>
      <c r="KF300" s="158"/>
      <c r="KG300" s="158"/>
      <c r="KH300" s="158"/>
      <c r="KI300" s="158"/>
      <c r="KJ300" s="158"/>
      <c r="KK300" s="158"/>
      <c r="KL300" s="158"/>
      <c r="KM300" s="158"/>
      <c r="KN300" s="158"/>
      <c r="KO300" s="158"/>
      <c r="KP300" s="158"/>
      <c r="KQ300" s="158"/>
      <c r="KR300" s="158"/>
      <c r="KS300" s="158"/>
      <c r="KT300" s="158"/>
      <c r="KU300" s="158"/>
      <c r="KV300" s="158"/>
      <c r="KW300" s="158"/>
      <c r="KX300" s="158"/>
      <c r="KY300" s="158"/>
      <c r="KZ300" s="158"/>
      <c r="LA300" s="158"/>
      <c r="LB300" s="158"/>
      <c r="LC300" s="158"/>
      <c r="LD300" s="158"/>
      <c r="LE300" s="158"/>
      <c r="LF300" s="158"/>
      <c r="LG300" s="158"/>
      <c r="LH300" s="158"/>
      <c r="LI300" s="158"/>
      <c r="LJ300" s="158"/>
      <c r="LK300" s="158"/>
      <c r="LL300" s="158"/>
      <c r="LM300" s="158"/>
      <c r="LN300" s="158"/>
      <c r="LO300" s="158"/>
      <c r="LP300" s="158"/>
      <c r="LQ300" s="158"/>
      <c r="LR300" s="158"/>
      <c r="LS300" s="158"/>
      <c r="LT300" s="158"/>
      <c r="LU300" s="158"/>
      <c r="LV300" s="158"/>
      <c r="LW300" s="158"/>
      <c r="LX300" s="158"/>
      <c r="LY300" s="158"/>
      <c r="LZ300" s="158"/>
      <c r="MA300" s="158"/>
      <c r="MB300" s="158"/>
      <c r="MC300" s="158"/>
      <c r="MD300" s="158"/>
      <c r="ME300" s="158"/>
      <c r="MF300" s="158"/>
      <c r="MG300" s="158"/>
      <c r="MH300" s="158"/>
      <c r="MI300" s="158"/>
      <c r="MJ300" s="158"/>
      <c r="MK300" s="158"/>
      <c r="ML300" s="158"/>
      <c r="MM300" s="158"/>
      <c r="MN300" s="158"/>
      <c r="MO300" s="158"/>
      <c r="MP300" s="158"/>
      <c r="MQ300" s="158"/>
      <c r="MR300" s="158"/>
      <c r="MS300" s="158"/>
      <c r="MT300" s="158"/>
      <c r="MU300" s="158"/>
      <c r="MV300" s="158"/>
      <c r="MW300" s="158"/>
      <c r="MX300" s="158"/>
      <c r="MY300" s="158"/>
      <c r="MZ300" s="158"/>
      <c r="NA300" s="158"/>
      <c r="NB300" s="158"/>
      <c r="NC300" s="158"/>
      <c r="ND300" s="158"/>
      <c r="NE300" s="158"/>
      <c r="NF300" s="158"/>
      <c r="NG300" s="158"/>
      <c r="NH300" s="158"/>
      <c r="NI300" s="158"/>
      <c r="NJ300" s="158"/>
      <c r="NK300" s="158"/>
      <c r="NL300" s="158"/>
      <c r="NM300" s="158"/>
      <c r="NN300" s="158"/>
      <c r="NO300" s="158"/>
      <c r="NP300" s="158"/>
      <c r="NQ300" s="158"/>
      <c r="NR300" s="158"/>
      <c r="NS300" s="158"/>
      <c r="NT300" s="158"/>
      <c r="NU300" s="158"/>
      <c r="NV300" s="158"/>
      <c r="NW300" s="158"/>
      <c r="NX300" s="158"/>
      <c r="NY300" s="158"/>
      <c r="NZ300" s="158"/>
      <c r="OA300" s="158"/>
      <c r="OB300" s="158"/>
      <c r="OC300" s="158"/>
      <c r="OD300" s="158"/>
      <c r="OE300" s="158"/>
      <c r="OF300" s="158"/>
      <c r="OG300" s="158"/>
      <c r="OH300" s="158"/>
      <c r="OI300" s="158"/>
      <c r="OJ300" s="158"/>
      <c r="OK300" s="158"/>
      <c r="OL300" s="158"/>
      <c r="OM300" s="158"/>
      <c r="ON300" s="158"/>
      <c r="OO300" s="158"/>
      <c r="OP300" s="158"/>
      <c r="OQ300" s="158"/>
      <c r="OR300" s="158"/>
      <c r="OS300" s="158"/>
      <c r="OT300" s="158"/>
      <c r="OU300" s="158"/>
      <c r="OV300" s="158"/>
      <c r="OW300" s="158"/>
      <c r="OX300" s="158"/>
      <c r="OY300" s="158"/>
      <c r="OZ300" s="158"/>
      <c r="PA300" s="158"/>
      <c r="PB300" s="158"/>
      <c r="PC300" s="158"/>
      <c r="PD300" s="158"/>
      <c r="PE300" s="158"/>
      <c r="PF300" s="158"/>
      <c r="PG300" s="158"/>
      <c r="PH300" s="158"/>
      <c r="PI300" s="158"/>
      <c r="PJ300" s="158"/>
      <c r="PK300" s="158"/>
      <c r="PL300" s="158"/>
      <c r="PM300" s="158"/>
      <c r="PN300" s="158"/>
      <c r="PO300" s="158"/>
      <c r="PP300" s="158"/>
      <c r="PQ300" s="158"/>
      <c r="PR300" s="158"/>
      <c r="PS300" s="158"/>
      <c r="PT300" s="158"/>
      <c r="PU300" s="158"/>
      <c r="PV300" s="158"/>
      <c r="PW300" s="158"/>
      <c r="PX300" s="158"/>
      <c r="PY300" s="158"/>
      <c r="PZ300" s="158"/>
      <c r="QA300" s="158"/>
      <c r="QB300" s="158"/>
      <c r="QC300" s="158"/>
      <c r="QD300" s="158"/>
      <c r="QE300" s="158"/>
      <c r="QF300" s="158"/>
      <c r="QG300" s="158"/>
      <c r="QH300" s="158"/>
      <c r="QI300" s="158"/>
      <c r="QJ300" s="158"/>
      <c r="QK300" s="158"/>
      <c r="QL300" s="158"/>
      <c r="QM300" s="158"/>
      <c r="QN300" s="158"/>
      <c r="QO300" s="158"/>
      <c r="QP300" s="158"/>
      <c r="QQ300" s="158"/>
      <c r="QR300" s="158"/>
      <c r="QS300" s="158"/>
      <c r="QT300" s="158"/>
      <c r="QU300" s="158"/>
      <c r="QV300" s="158"/>
      <c r="QW300" s="158"/>
      <c r="QX300" s="158"/>
      <c r="QY300" s="158"/>
      <c r="QZ300" s="158"/>
      <c r="RA300" s="158"/>
      <c r="RB300" s="158"/>
      <c r="RC300" s="158"/>
      <c r="RD300" s="158"/>
      <c r="RE300" s="158"/>
      <c r="RF300" s="158"/>
      <c r="RG300" s="158"/>
      <c r="RH300" s="158"/>
      <c r="RI300" s="158"/>
      <c r="RJ300" s="158"/>
      <c r="RK300" s="158"/>
      <c r="RL300" s="158"/>
      <c r="RM300" s="158"/>
      <c r="RN300" s="158"/>
      <c r="RO300" s="158"/>
      <c r="RP300" s="158"/>
      <c r="RQ300" s="158"/>
      <c r="RR300" s="158"/>
      <c r="RS300" s="158"/>
      <c r="RT300" s="158"/>
      <c r="RU300" s="158"/>
      <c r="RV300" s="158"/>
      <c r="RW300" s="158"/>
      <c r="RX300" s="158"/>
      <c r="RY300" s="158"/>
      <c r="RZ300" s="158"/>
      <c r="SA300" s="158"/>
      <c r="SB300" s="158"/>
      <c r="SC300" s="158"/>
      <c r="SD300" s="158"/>
      <c r="SE300" s="158"/>
      <c r="SF300" s="158"/>
      <c r="SG300" s="158"/>
      <c r="SH300" s="158"/>
      <c r="SI300" s="158"/>
      <c r="SJ300" s="158"/>
      <c r="SK300" s="158"/>
      <c r="SL300" s="158"/>
      <c r="SM300" s="158"/>
      <c r="SN300" s="158"/>
      <c r="SO300" s="158"/>
      <c r="SP300" s="158"/>
      <c r="SQ300" s="158"/>
      <c r="SR300" s="158"/>
      <c r="SS300" s="158"/>
      <c r="ST300" s="158"/>
      <c r="SU300" s="158"/>
      <c r="SV300" s="158"/>
      <c r="SW300" s="158"/>
      <c r="SX300" s="158"/>
      <c r="SY300" s="158"/>
      <c r="SZ300" s="158"/>
      <c r="TA300" s="158"/>
      <c r="TB300" s="158"/>
      <c r="TC300" s="158"/>
      <c r="TD300" s="158"/>
      <c r="TE300" s="158"/>
      <c r="TF300" s="158"/>
      <c r="TG300" s="158"/>
      <c r="TH300" s="158"/>
      <c r="TI300" s="158"/>
      <c r="TJ300" s="158"/>
      <c r="TK300" s="158"/>
      <c r="TL300" s="158"/>
      <c r="TM300" s="158"/>
      <c r="TN300" s="158"/>
      <c r="TO300" s="158"/>
      <c r="TP300" s="158"/>
      <c r="TQ300" s="158"/>
      <c r="TR300" s="158"/>
      <c r="TS300" s="158"/>
      <c r="TT300" s="158"/>
      <c r="TU300" s="158"/>
      <c r="TV300" s="158"/>
      <c r="TW300" s="158"/>
      <c r="TX300" s="158"/>
      <c r="TY300" s="158"/>
      <c r="TZ300" s="158"/>
      <c r="UA300" s="158"/>
      <c r="UB300" s="158"/>
      <c r="UC300" s="158"/>
      <c r="UD300" s="158"/>
      <c r="UE300" s="158"/>
      <c r="UF300" s="158"/>
      <c r="UG300" s="158"/>
      <c r="UH300" s="158"/>
      <c r="UI300" s="158"/>
      <c r="UJ300" s="158"/>
      <c r="UK300" s="158"/>
      <c r="UL300" s="158"/>
      <c r="UM300" s="158"/>
      <c r="UN300" s="158"/>
      <c r="UO300" s="158"/>
      <c r="UP300" s="158"/>
      <c r="UQ300" s="158"/>
      <c r="UR300" s="158"/>
      <c r="US300" s="158"/>
      <c r="UT300" s="158"/>
      <c r="UU300" s="158"/>
      <c r="UV300" s="158"/>
      <c r="UW300" s="158"/>
      <c r="UX300" s="158"/>
      <c r="UY300" s="158"/>
      <c r="UZ300" s="158"/>
      <c r="VA300" s="158"/>
      <c r="VB300" s="158"/>
      <c r="VC300" s="158"/>
      <c r="VD300" s="158"/>
      <c r="VE300" s="158"/>
      <c r="VF300" s="158"/>
      <c r="VG300" s="158"/>
      <c r="VH300" s="158"/>
      <c r="VI300" s="158"/>
      <c r="VJ300" s="158"/>
      <c r="VK300" s="158"/>
      <c r="VL300" s="158"/>
      <c r="VM300" s="158"/>
      <c r="VN300" s="158"/>
      <c r="VO300" s="158"/>
      <c r="VP300" s="158"/>
      <c r="VQ300" s="158"/>
      <c r="VR300" s="158"/>
      <c r="VS300" s="158"/>
      <c r="VT300" s="158"/>
      <c r="VU300" s="158"/>
      <c r="VV300" s="158"/>
      <c r="VW300" s="158"/>
      <c r="VX300" s="158"/>
      <c r="VY300" s="158"/>
      <c r="VZ300" s="158"/>
      <c r="WA300" s="158"/>
      <c r="WB300" s="158"/>
      <c r="WC300" s="158"/>
      <c r="WD300" s="158"/>
      <c r="WE300" s="158"/>
      <c r="WF300" s="158"/>
      <c r="WG300" s="158"/>
      <c r="WH300" s="158"/>
      <c r="WI300" s="158"/>
      <c r="WJ300" s="158"/>
      <c r="WK300" s="158"/>
      <c r="WL300" s="158"/>
      <c r="WM300" s="158"/>
      <c r="WN300" s="158"/>
      <c r="WO300" s="158"/>
      <c r="WP300" s="158"/>
      <c r="WQ300" s="158"/>
      <c r="WR300" s="158"/>
      <c r="WS300" s="158"/>
      <c r="WT300" s="158"/>
      <c r="WU300" s="158"/>
      <c r="WV300" s="158"/>
      <c r="WW300" s="158"/>
      <c r="WX300" s="158"/>
      <c r="WY300" s="158"/>
      <c r="WZ300" s="158"/>
      <c r="XA300" s="158"/>
      <c r="XB300" s="158"/>
      <c r="XC300" s="158"/>
      <c r="XD300" s="158"/>
      <c r="XE300" s="158"/>
      <c r="XF300" s="158"/>
      <c r="XG300" s="158"/>
      <c r="XH300" s="158"/>
      <c r="XI300" s="158"/>
      <c r="XJ300" s="158"/>
      <c r="XK300" s="158"/>
      <c r="XL300" s="158"/>
      <c r="XM300" s="158"/>
      <c r="XN300" s="158"/>
      <c r="XO300" s="158"/>
      <c r="XP300" s="158"/>
      <c r="XQ300" s="158"/>
      <c r="XR300" s="158"/>
      <c r="XS300" s="158"/>
      <c r="XT300" s="158"/>
      <c r="XU300" s="158"/>
      <c r="XV300" s="158"/>
      <c r="XW300" s="158"/>
      <c r="XX300" s="158"/>
      <c r="XY300" s="158"/>
      <c r="XZ300" s="158"/>
      <c r="YA300" s="158"/>
      <c r="YB300" s="158"/>
      <c r="YC300" s="158"/>
      <c r="YD300" s="158"/>
      <c r="YE300" s="158"/>
      <c r="YF300" s="158"/>
      <c r="YG300" s="158"/>
      <c r="YH300" s="158"/>
      <c r="YI300" s="158"/>
      <c r="YJ300" s="158"/>
      <c r="YK300" s="158"/>
      <c r="YL300" s="158"/>
      <c r="YM300" s="158"/>
      <c r="YN300" s="158"/>
      <c r="YO300" s="158"/>
      <c r="YP300" s="158"/>
      <c r="YQ300" s="158"/>
      <c r="YR300" s="158"/>
      <c r="YS300" s="158"/>
      <c r="YT300" s="158"/>
      <c r="YU300" s="158"/>
      <c r="YV300" s="158"/>
      <c r="YW300" s="158"/>
      <c r="YX300" s="158"/>
      <c r="YY300" s="158"/>
      <c r="YZ300" s="158"/>
      <c r="ZA300" s="158"/>
      <c r="ZB300" s="158"/>
      <c r="ZC300" s="158"/>
      <c r="ZD300" s="158"/>
      <c r="ZE300" s="158"/>
      <c r="ZF300" s="158"/>
      <c r="ZG300" s="158"/>
      <c r="ZH300" s="158"/>
      <c r="ZI300" s="158"/>
      <c r="ZJ300" s="158"/>
      <c r="ZK300" s="158"/>
      <c r="ZL300" s="158"/>
      <c r="ZM300" s="158"/>
      <c r="ZN300" s="158"/>
      <c r="ZO300" s="158"/>
      <c r="ZP300" s="158"/>
      <c r="ZQ300" s="158"/>
      <c r="ZR300" s="158"/>
      <c r="ZS300" s="158"/>
      <c r="ZT300" s="158"/>
      <c r="ZU300" s="158"/>
      <c r="ZV300" s="158"/>
      <c r="ZW300" s="158"/>
      <c r="ZX300" s="158"/>
      <c r="ZY300" s="158"/>
      <c r="ZZ300" s="158"/>
      <c r="AAA300" s="158"/>
      <c r="AAB300" s="158"/>
      <c r="AAC300" s="158"/>
      <c r="AAD300" s="158"/>
      <c r="AAE300" s="158"/>
      <c r="AAF300" s="158"/>
      <c r="AAG300" s="158"/>
      <c r="AAH300" s="158"/>
      <c r="AAI300" s="158"/>
      <c r="AAJ300" s="158"/>
      <c r="AAK300" s="158"/>
      <c r="AAL300" s="158"/>
      <c r="AAM300" s="158"/>
      <c r="AAN300" s="158"/>
      <c r="AAO300" s="158"/>
      <c r="AAP300" s="158"/>
      <c r="AAQ300" s="158"/>
      <c r="AAR300" s="158"/>
      <c r="AAS300" s="158"/>
      <c r="AAT300" s="158"/>
      <c r="AAU300" s="158"/>
      <c r="AAV300" s="158"/>
      <c r="AAW300" s="158"/>
      <c r="AAX300" s="158"/>
      <c r="AAY300" s="158"/>
      <c r="AAZ300" s="158"/>
      <c r="ABA300" s="158"/>
      <c r="ABB300" s="158"/>
      <c r="ABC300" s="158"/>
      <c r="ABD300" s="158"/>
      <c r="ABE300" s="158"/>
      <c r="ABF300" s="158"/>
      <c r="ABG300" s="158"/>
      <c r="ABH300" s="158"/>
      <c r="ABI300" s="158"/>
      <c r="ABJ300" s="158"/>
      <c r="ABK300" s="158"/>
      <c r="ABL300" s="158"/>
      <c r="ABM300" s="158"/>
      <c r="ABN300" s="158"/>
      <c r="ABO300" s="158"/>
      <c r="ABP300" s="158"/>
      <c r="ABQ300" s="158"/>
      <c r="ABR300" s="158"/>
      <c r="ABS300" s="158"/>
      <c r="ABT300" s="158"/>
      <c r="ABU300" s="158"/>
      <c r="ABV300" s="158"/>
      <c r="ABW300" s="158"/>
      <c r="ABX300" s="158"/>
      <c r="ABY300" s="158"/>
      <c r="ABZ300" s="158"/>
      <c r="ACA300" s="158"/>
      <c r="ACB300" s="158"/>
      <c r="ACC300" s="158"/>
      <c r="ACD300" s="158"/>
      <c r="ACE300" s="158"/>
      <c r="ACF300" s="158"/>
      <c r="ACG300" s="158"/>
      <c r="ACH300" s="158"/>
      <c r="ACI300" s="158"/>
      <c r="ACJ300" s="158"/>
      <c r="ACK300" s="158"/>
      <c r="ACL300" s="158"/>
      <c r="ACM300" s="158"/>
      <c r="ACN300" s="158"/>
      <c r="ACO300" s="158"/>
      <c r="ACP300" s="158"/>
      <c r="ACQ300" s="158"/>
      <c r="ACR300" s="158"/>
      <c r="ACS300" s="158"/>
      <c r="ACT300" s="158"/>
      <c r="ACU300" s="158"/>
      <c r="ACV300" s="158"/>
      <c r="ACW300" s="158"/>
      <c r="ACX300" s="158"/>
      <c r="ACY300" s="158"/>
      <c r="ACZ300" s="158"/>
      <c r="ADA300" s="158"/>
      <c r="ADB300" s="158"/>
      <c r="ADC300" s="158"/>
      <c r="ADD300" s="158"/>
      <c r="ADE300" s="158"/>
      <c r="ADF300" s="158"/>
      <c r="ADG300" s="158"/>
      <c r="ADH300" s="158"/>
      <c r="ADI300" s="158"/>
      <c r="ADJ300" s="158"/>
      <c r="ADK300" s="158"/>
      <c r="ADL300" s="158"/>
      <c r="ADM300" s="158"/>
      <c r="ADN300" s="158"/>
      <c r="ADO300" s="158"/>
      <c r="ADP300" s="158"/>
      <c r="ADQ300" s="158"/>
      <c r="ADR300" s="158"/>
      <c r="ADS300" s="158"/>
      <c r="ADT300" s="158"/>
      <c r="ADU300" s="158"/>
      <c r="ADV300" s="158"/>
      <c r="ADW300" s="158"/>
      <c r="ADX300" s="158"/>
      <c r="ADY300" s="158"/>
      <c r="ADZ300" s="158"/>
      <c r="AEA300" s="158"/>
      <c r="AEB300" s="158"/>
      <c r="AEC300" s="158"/>
      <c r="AED300" s="158"/>
    </row>
    <row r="301" spans="1:810" ht="15" customHeight="1" x14ac:dyDescent="0.3">
      <c r="B301" s="51"/>
      <c r="C301" s="160"/>
      <c r="D301" s="149"/>
      <c r="N301" s="153"/>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c r="BI301" s="139"/>
      <c r="BJ301" s="139"/>
      <c r="BK301" s="139"/>
      <c r="BL301" s="139"/>
      <c r="BM301" s="139"/>
      <c r="BN301" s="139"/>
      <c r="BO301" s="139"/>
      <c r="BP301" s="139"/>
      <c r="BQ301" s="139"/>
      <c r="BR301" s="139"/>
      <c r="BS301" s="139"/>
      <c r="BT301" s="139"/>
      <c r="BU301" s="139"/>
      <c r="BV301" s="139"/>
      <c r="BW301" s="139"/>
      <c r="BX301" s="139"/>
      <c r="BY301" s="139"/>
      <c r="BZ301" s="139"/>
      <c r="CA301" s="139"/>
      <c r="CB301" s="139"/>
      <c r="CC301" s="139"/>
      <c r="CD301" s="139"/>
      <c r="CE301" s="139"/>
      <c r="CF301" s="139"/>
      <c r="CG301" s="139"/>
      <c r="CH301" s="139"/>
      <c r="CI301" s="139"/>
      <c r="CJ301" s="139"/>
      <c r="CK301" s="139"/>
      <c r="CL301" s="139"/>
      <c r="CM301" s="139"/>
      <c r="CN301" s="139"/>
      <c r="CO301" s="139"/>
      <c r="CP301" s="139"/>
      <c r="CQ301" s="139"/>
      <c r="CR301" s="139"/>
      <c r="CS301" s="139"/>
      <c r="CT301" s="139"/>
      <c r="CU301" s="139"/>
      <c r="CV301" s="139"/>
      <c r="CW301" s="139"/>
      <c r="CX301" s="139"/>
      <c r="CY301" s="139"/>
      <c r="CZ301" s="139"/>
      <c r="DA301" s="139"/>
      <c r="DB301" s="139"/>
      <c r="DC301" s="139"/>
      <c r="DD301" s="139"/>
      <c r="DE301" s="139"/>
      <c r="DF301" s="139"/>
      <c r="DG301" s="139"/>
      <c r="DH301" s="139"/>
      <c r="DI301" s="139"/>
      <c r="DJ301" s="139"/>
      <c r="DK301" s="139"/>
      <c r="DL301" s="139"/>
      <c r="DM301" s="139"/>
      <c r="DN301" s="139"/>
      <c r="DO301" s="139"/>
      <c r="DP301" s="139"/>
      <c r="DQ301" s="139"/>
      <c r="DR301" s="139"/>
      <c r="DS301" s="139"/>
      <c r="DT301" s="139"/>
      <c r="DU301" s="139"/>
      <c r="DV301" s="139"/>
      <c r="DW301" s="139"/>
      <c r="DX301" s="139"/>
      <c r="DY301" s="139"/>
      <c r="DZ301" s="139"/>
      <c r="EA301" s="139"/>
      <c r="EB301" s="139"/>
      <c r="EC301" s="139"/>
      <c r="ED301" s="139"/>
      <c r="EE301" s="139"/>
      <c r="EF301" s="139"/>
      <c r="EG301" s="139"/>
      <c r="EH301" s="139"/>
      <c r="EI301" s="139"/>
      <c r="EJ301" s="139"/>
      <c r="EK301" s="139"/>
      <c r="EL301" s="139"/>
      <c r="EM301" s="139"/>
      <c r="EN301" s="139"/>
      <c r="EO301" s="139"/>
      <c r="EP301" s="139"/>
      <c r="EQ301" s="139"/>
      <c r="ER301" s="139"/>
      <c r="ES301" s="139"/>
      <c r="ET301" s="139"/>
      <c r="EU301" s="139"/>
      <c r="EV301" s="139"/>
      <c r="EW301" s="139"/>
      <c r="EX301" s="139"/>
      <c r="EY301" s="139"/>
      <c r="EZ301" s="139"/>
      <c r="FA301" s="139"/>
      <c r="FB301" s="139"/>
      <c r="FC301" s="139"/>
      <c r="FD301" s="139"/>
      <c r="FE301" s="139"/>
      <c r="FF301" s="139"/>
      <c r="FG301" s="158"/>
      <c r="FH301" s="158"/>
      <c r="FI301" s="158"/>
      <c r="FJ301" s="158"/>
      <c r="FK301" s="158"/>
      <c r="FL301" s="158"/>
      <c r="FM301" s="158"/>
      <c r="FN301" s="158"/>
      <c r="FO301" s="158"/>
      <c r="FP301" s="158"/>
      <c r="FQ301" s="158"/>
      <c r="FR301" s="158"/>
      <c r="FS301" s="158"/>
      <c r="FT301" s="158"/>
      <c r="FU301" s="158"/>
      <c r="FV301" s="158"/>
      <c r="FW301" s="158"/>
      <c r="FX301" s="158"/>
      <c r="FY301" s="158"/>
      <c r="FZ301" s="158"/>
      <c r="GA301" s="158"/>
      <c r="GB301" s="158"/>
      <c r="GC301" s="158"/>
      <c r="GD301" s="158"/>
      <c r="GE301" s="158"/>
      <c r="GF301" s="158"/>
      <c r="GG301" s="158"/>
      <c r="GH301" s="158"/>
      <c r="GI301" s="158"/>
      <c r="GJ301" s="158"/>
      <c r="GK301" s="158"/>
      <c r="GL301" s="158"/>
      <c r="GM301" s="158"/>
      <c r="GN301" s="158"/>
      <c r="GO301" s="158"/>
      <c r="GP301" s="158"/>
      <c r="GQ301" s="158"/>
      <c r="GR301" s="158"/>
      <c r="GS301" s="158"/>
      <c r="GT301" s="158"/>
      <c r="GU301" s="158"/>
      <c r="GV301" s="158"/>
      <c r="GW301" s="158"/>
      <c r="GX301" s="158"/>
      <c r="GY301" s="158"/>
      <c r="GZ301" s="158"/>
      <c r="HA301" s="158"/>
      <c r="HB301" s="158"/>
      <c r="HC301" s="158"/>
      <c r="HD301" s="158"/>
      <c r="HE301" s="158"/>
      <c r="HF301" s="158"/>
      <c r="HG301" s="158"/>
      <c r="HH301" s="158"/>
      <c r="HI301" s="158"/>
      <c r="HJ301" s="158"/>
      <c r="HK301" s="158"/>
      <c r="HL301" s="158"/>
      <c r="HM301" s="158"/>
      <c r="HN301" s="158"/>
      <c r="HO301" s="158"/>
      <c r="HP301" s="158"/>
      <c r="HQ301" s="158"/>
      <c r="HR301" s="158"/>
      <c r="HS301" s="158"/>
      <c r="HT301" s="158"/>
      <c r="HU301" s="158"/>
      <c r="HV301" s="158"/>
      <c r="HW301" s="158"/>
      <c r="HX301" s="158"/>
      <c r="HY301" s="158"/>
      <c r="HZ301" s="158"/>
      <c r="IA301" s="158"/>
      <c r="IB301" s="158"/>
      <c r="IC301" s="158"/>
      <c r="ID301" s="158"/>
      <c r="IE301" s="158"/>
      <c r="IF301" s="158"/>
      <c r="IG301" s="158"/>
      <c r="IH301" s="158"/>
      <c r="II301" s="158"/>
      <c r="IJ301" s="158"/>
      <c r="IK301" s="158"/>
      <c r="IL301" s="158"/>
      <c r="IM301" s="158"/>
      <c r="IN301" s="158"/>
      <c r="IO301" s="158"/>
      <c r="IP301" s="158"/>
      <c r="IQ301" s="158"/>
      <c r="IR301" s="158"/>
      <c r="IS301" s="158"/>
      <c r="IT301" s="158"/>
      <c r="IU301" s="158"/>
      <c r="IV301" s="158"/>
      <c r="IW301" s="158"/>
      <c r="IX301" s="158"/>
      <c r="IY301" s="158"/>
      <c r="IZ301" s="158"/>
      <c r="JA301" s="158"/>
      <c r="JB301" s="158"/>
      <c r="JC301" s="158"/>
      <c r="JD301" s="158"/>
      <c r="JE301" s="158"/>
      <c r="JF301" s="158"/>
      <c r="JG301" s="158"/>
      <c r="JH301" s="158"/>
      <c r="JI301" s="158"/>
      <c r="JJ301" s="158"/>
      <c r="JK301" s="158"/>
      <c r="JL301" s="158"/>
      <c r="JM301" s="158"/>
      <c r="JN301" s="158"/>
      <c r="JO301" s="158"/>
      <c r="JP301" s="158"/>
      <c r="JQ301" s="158"/>
      <c r="JR301" s="158"/>
      <c r="JS301" s="158"/>
      <c r="JT301" s="158"/>
      <c r="JU301" s="158"/>
      <c r="JV301" s="158"/>
      <c r="JW301" s="158"/>
      <c r="JX301" s="158"/>
      <c r="JY301" s="158"/>
      <c r="JZ301" s="158"/>
      <c r="KA301" s="158"/>
      <c r="KB301" s="158"/>
      <c r="KC301" s="158"/>
      <c r="KD301" s="158"/>
      <c r="KE301" s="158"/>
      <c r="KF301" s="158"/>
      <c r="KG301" s="158"/>
      <c r="KH301" s="158"/>
      <c r="KI301" s="158"/>
      <c r="KJ301" s="158"/>
      <c r="KK301" s="158"/>
      <c r="KL301" s="158"/>
      <c r="KM301" s="158"/>
      <c r="KN301" s="158"/>
      <c r="KO301" s="158"/>
      <c r="KP301" s="158"/>
      <c r="KQ301" s="158"/>
      <c r="KR301" s="158"/>
      <c r="KS301" s="158"/>
      <c r="KT301" s="158"/>
      <c r="KU301" s="158"/>
      <c r="KV301" s="158"/>
      <c r="KW301" s="158"/>
      <c r="KX301" s="158"/>
      <c r="KY301" s="158"/>
      <c r="KZ301" s="158"/>
      <c r="LA301" s="158"/>
      <c r="LB301" s="158"/>
      <c r="LC301" s="158"/>
      <c r="LD301" s="158"/>
      <c r="LE301" s="158"/>
      <c r="LF301" s="158"/>
      <c r="LG301" s="158"/>
      <c r="LH301" s="158"/>
      <c r="LI301" s="158"/>
      <c r="LJ301" s="158"/>
      <c r="LK301" s="158"/>
      <c r="LL301" s="158"/>
      <c r="LM301" s="158"/>
      <c r="LN301" s="158"/>
      <c r="LO301" s="158"/>
      <c r="LP301" s="158"/>
      <c r="LQ301" s="158"/>
      <c r="LR301" s="158"/>
      <c r="LS301" s="158"/>
      <c r="LT301" s="158"/>
      <c r="LU301" s="158"/>
      <c r="LV301" s="158"/>
      <c r="LW301" s="158"/>
      <c r="LX301" s="158"/>
      <c r="LY301" s="158"/>
      <c r="LZ301" s="158"/>
      <c r="MA301" s="158"/>
      <c r="MB301" s="158"/>
      <c r="MC301" s="158"/>
      <c r="MD301" s="158"/>
      <c r="ME301" s="158"/>
      <c r="MF301" s="158"/>
      <c r="MG301" s="158"/>
      <c r="MH301" s="158"/>
      <c r="MI301" s="158"/>
      <c r="MJ301" s="158"/>
      <c r="MK301" s="158"/>
      <c r="ML301" s="158"/>
      <c r="MM301" s="158"/>
      <c r="MN301" s="158"/>
      <c r="MO301" s="158"/>
      <c r="MP301" s="158"/>
      <c r="MQ301" s="158"/>
      <c r="MR301" s="158"/>
      <c r="MS301" s="158"/>
      <c r="MT301" s="158"/>
      <c r="MU301" s="158"/>
      <c r="MV301" s="158"/>
      <c r="MW301" s="158"/>
      <c r="MX301" s="158"/>
      <c r="MY301" s="158"/>
      <c r="MZ301" s="158"/>
      <c r="NA301" s="158"/>
      <c r="NB301" s="158"/>
      <c r="NC301" s="158"/>
      <c r="ND301" s="158"/>
      <c r="NE301" s="158"/>
      <c r="NF301" s="158"/>
      <c r="NG301" s="158"/>
      <c r="NH301" s="158"/>
      <c r="NI301" s="158"/>
      <c r="NJ301" s="158"/>
      <c r="NK301" s="158"/>
      <c r="NL301" s="158"/>
      <c r="NM301" s="158"/>
      <c r="NN301" s="158"/>
      <c r="NO301" s="158"/>
      <c r="NP301" s="158"/>
      <c r="NQ301" s="158"/>
      <c r="NR301" s="158"/>
      <c r="NS301" s="158"/>
      <c r="NT301" s="158"/>
      <c r="NU301" s="158"/>
      <c r="NV301" s="158"/>
      <c r="NW301" s="158"/>
      <c r="NX301" s="158"/>
      <c r="NY301" s="158"/>
      <c r="NZ301" s="158"/>
      <c r="OA301" s="158"/>
      <c r="OB301" s="158"/>
      <c r="OC301" s="158"/>
      <c r="OD301" s="158"/>
      <c r="OE301" s="158"/>
      <c r="OF301" s="158"/>
      <c r="OG301" s="158"/>
      <c r="OH301" s="158"/>
      <c r="OI301" s="158"/>
      <c r="OJ301" s="158"/>
      <c r="OK301" s="158"/>
      <c r="OL301" s="158"/>
      <c r="OM301" s="158"/>
      <c r="ON301" s="158"/>
      <c r="OO301" s="158"/>
      <c r="OP301" s="158"/>
      <c r="OQ301" s="158"/>
      <c r="OR301" s="158"/>
      <c r="OS301" s="158"/>
      <c r="OT301" s="158"/>
      <c r="OU301" s="158"/>
      <c r="OV301" s="158"/>
      <c r="OW301" s="158"/>
      <c r="OX301" s="158"/>
      <c r="OY301" s="158"/>
      <c r="OZ301" s="158"/>
      <c r="PA301" s="158"/>
      <c r="PB301" s="158"/>
      <c r="PC301" s="158"/>
      <c r="PD301" s="158"/>
      <c r="PE301" s="158"/>
      <c r="PF301" s="158"/>
      <c r="PG301" s="158"/>
      <c r="PH301" s="158"/>
      <c r="PI301" s="158"/>
      <c r="PJ301" s="158"/>
      <c r="PK301" s="158"/>
      <c r="PL301" s="158"/>
      <c r="PM301" s="158"/>
      <c r="PN301" s="158"/>
      <c r="PO301" s="158"/>
      <c r="PP301" s="158"/>
      <c r="PQ301" s="158"/>
      <c r="PR301" s="158"/>
      <c r="PS301" s="158"/>
      <c r="PT301" s="158"/>
      <c r="PU301" s="158"/>
      <c r="PV301" s="158"/>
      <c r="PW301" s="158"/>
      <c r="PX301" s="158"/>
      <c r="PY301" s="158"/>
      <c r="PZ301" s="158"/>
      <c r="QA301" s="158"/>
      <c r="QB301" s="158"/>
      <c r="QC301" s="158"/>
      <c r="QD301" s="158"/>
      <c r="QE301" s="158"/>
      <c r="QF301" s="158"/>
      <c r="QG301" s="158"/>
      <c r="QH301" s="158"/>
      <c r="QI301" s="158"/>
      <c r="QJ301" s="158"/>
      <c r="QK301" s="158"/>
      <c r="QL301" s="158"/>
      <c r="QM301" s="158"/>
      <c r="QN301" s="158"/>
      <c r="QO301" s="158"/>
      <c r="QP301" s="158"/>
      <c r="QQ301" s="158"/>
      <c r="QR301" s="158"/>
      <c r="QS301" s="158"/>
      <c r="QT301" s="158"/>
      <c r="QU301" s="158"/>
      <c r="QV301" s="158"/>
      <c r="QW301" s="158"/>
      <c r="QX301" s="158"/>
      <c r="QY301" s="158"/>
      <c r="QZ301" s="158"/>
      <c r="RA301" s="158"/>
      <c r="RB301" s="158"/>
      <c r="RC301" s="158"/>
      <c r="RD301" s="158"/>
      <c r="RE301" s="158"/>
      <c r="RF301" s="158"/>
      <c r="RG301" s="158"/>
      <c r="RH301" s="158"/>
      <c r="RI301" s="158"/>
      <c r="RJ301" s="158"/>
      <c r="RK301" s="158"/>
      <c r="RL301" s="158"/>
      <c r="RM301" s="158"/>
      <c r="RN301" s="158"/>
      <c r="RO301" s="158"/>
      <c r="RP301" s="158"/>
      <c r="RQ301" s="158"/>
      <c r="RR301" s="158"/>
      <c r="RS301" s="158"/>
      <c r="RT301" s="158"/>
      <c r="RU301" s="158"/>
      <c r="RV301" s="158"/>
      <c r="RW301" s="158"/>
      <c r="RX301" s="158"/>
      <c r="RY301" s="158"/>
      <c r="RZ301" s="158"/>
      <c r="SA301" s="158"/>
      <c r="SB301" s="158"/>
      <c r="SC301" s="158"/>
      <c r="SD301" s="158"/>
      <c r="SE301" s="158"/>
      <c r="SF301" s="158"/>
      <c r="SG301" s="158"/>
      <c r="SH301" s="158"/>
      <c r="SI301" s="158"/>
      <c r="SJ301" s="158"/>
      <c r="SK301" s="158"/>
      <c r="SL301" s="158"/>
      <c r="SM301" s="158"/>
      <c r="SN301" s="158"/>
      <c r="SO301" s="158"/>
      <c r="SP301" s="158"/>
      <c r="SQ301" s="158"/>
      <c r="SR301" s="158"/>
      <c r="SS301" s="158"/>
      <c r="ST301" s="158"/>
      <c r="SU301" s="158"/>
      <c r="SV301" s="158"/>
      <c r="SW301" s="158"/>
      <c r="SX301" s="158"/>
      <c r="SY301" s="158"/>
      <c r="SZ301" s="158"/>
      <c r="TA301" s="158"/>
      <c r="TB301" s="158"/>
      <c r="TC301" s="158"/>
      <c r="TD301" s="158"/>
      <c r="TE301" s="158"/>
      <c r="TF301" s="158"/>
      <c r="TG301" s="158"/>
      <c r="TH301" s="158"/>
      <c r="TI301" s="158"/>
      <c r="TJ301" s="158"/>
      <c r="TK301" s="158"/>
      <c r="TL301" s="158"/>
      <c r="TM301" s="158"/>
      <c r="TN301" s="158"/>
      <c r="TO301" s="158"/>
      <c r="TP301" s="158"/>
      <c r="TQ301" s="158"/>
      <c r="TR301" s="158"/>
      <c r="TS301" s="158"/>
      <c r="TT301" s="158"/>
      <c r="TU301" s="158"/>
      <c r="TV301" s="158"/>
      <c r="TW301" s="158"/>
      <c r="TX301" s="158"/>
      <c r="TY301" s="158"/>
      <c r="TZ301" s="158"/>
      <c r="UA301" s="158"/>
      <c r="UB301" s="158"/>
      <c r="UC301" s="158"/>
      <c r="UD301" s="158"/>
      <c r="UE301" s="158"/>
      <c r="UF301" s="158"/>
      <c r="UG301" s="158"/>
      <c r="UH301" s="158"/>
      <c r="UI301" s="158"/>
      <c r="UJ301" s="158"/>
      <c r="UK301" s="158"/>
      <c r="UL301" s="158"/>
      <c r="UM301" s="158"/>
      <c r="UN301" s="158"/>
      <c r="UO301" s="158"/>
      <c r="UP301" s="158"/>
      <c r="UQ301" s="158"/>
      <c r="UR301" s="158"/>
      <c r="US301" s="158"/>
      <c r="UT301" s="158"/>
      <c r="UU301" s="158"/>
      <c r="UV301" s="158"/>
      <c r="UW301" s="158"/>
      <c r="UX301" s="158"/>
      <c r="UY301" s="158"/>
      <c r="UZ301" s="158"/>
      <c r="VA301" s="158"/>
      <c r="VB301" s="158"/>
      <c r="VC301" s="158"/>
      <c r="VD301" s="158"/>
      <c r="VE301" s="158"/>
      <c r="VF301" s="158"/>
      <c r="VG301" s="158"/>
      <c r="VH301" s="158"/>
      <c r="VI301" s="158"/>
      <c r="VJ301" s="158"/>
      <c r="VK301" s="158"/>
      <c r="VL301" s="158"/>
      <c r="VM301" s="158"/>
      <c r="VN301" s="158"/>
      <c r="VO301" s="158"/>
      <c r="VP301" s="158"/>
      <c r="VQ301" s="158"/>
      <c r="VR301" s="158"/>
      <c r="VS301" s="158"/>
      <c r="VT301" s="158"/>
      <c r="VU301" s="158"/>
      <c r="VV301" s="158"/>
      <c r="VW301" s="158"/>
      <c r="VX301" s="158"/>
      <c r="VY301" s="158"/>
      <c r="VZ301" s="158"/>
      <c r="WA301" s="158"/>
      <c r="WB301" s="158"/>
      <c r="WC301" s="158"/>
      <c r="WD301" s="158"/>
      <c r="WE301" s="158"/>
      <c r="WF301" s="158"/>
      <c r="WG301" s="158"/>
      <c r="WH301" s="158"/>
      <c r="WI301" s="158"/>
      <c r="WJ301" s="158"/>
      <c r="WK301" s="158"/>
      <c r="WL301" s="158"/>
      <c r="WM301" s="158"/>
      <c r="WN301" s="158"/>
      <c r="WO301" s="158"/>
      <c r="WP301" s="158"/>
      <c r="WQ301" s="158"/>
      <c r="WR301" s="158"/>
      <c r="WS301" s="158"/>
      <c r="WT301" s="158"/>
      <c r="WU301" s="158"/>
      <c r="WV301" s="158"/>
      <c r="WW301" s="158"/>
      <c r="WX301" s="158"/>
      <c r="WY301" s="158"/>
      <c r="WZ301" s="158"/>
      <c r="XA301" s="158"/>
      <c r="XB301" s="158"/>
      <c r="XC301" s="158"/>
      <c r="XD301" s="158"/>
      <c r="XE301" s="158"/>
      <c r="XF301" s="158"/>
      <c r="XG301" s="158"/>
      <c r="XH301" s="158"/>
      <c r="XI301" s="158"/>
      <c r="XJ301" s="158"/>
      <c r="XK301" s="158"/>
      <c r="XL301" s="158"/>
      <c r="XM301" s="158"/>
      <c r="XN301" s="158"/>
      <c r="XO301" s="158"/>
      <c r="XP301" s="158"/>
      <c r="XQ301" s="158"/>
      <c r="XR301" s="158"/>
      <c r="XS301" s="158"/>
      <c r="XT301" s="158"/>
      <c r="XU301" s="158"/>
      <c r="XV301" s="158"/>
      <c r="XW301" s="158"/>
      <c r="XX301" s="158"/>
      <c r="XY301" s="158"/>
      <c r="XZ301" s="158"/>
      <c r="YA301" s="158"/>
      <c r="YB301" s="158"/>
      <c r="YC301" s="158"/>
      <c r="YD301" s="158"/>
      <c r="YE301" s="158"/>
      <c r="YF301" s="158"/>
      <c r="YG301" s="158"/>
      <c r="YH301" s="158"/>
      <c r="YI301" s="158"/>
      <c r="YJ301" s="158"/>
      <c r="YK301" s="158"/>
      <c r="YL301" s="158"/>
      <c r="YM301" s="158"/>
      <c r="YN301" s="158"/>
      <c r="YO301" s="158"/>
      <c r="YP301" s="158"/>
      <c r="YQ301" s="158"/>
      <c r="YR301" s="158"/>
      <c r="YS301" s="158"/>
      <c r="YT301" s="158"/>
      <c r="YU301" s="158"/>
      <c r="YV301" s="158"/>
      <c r="YW301" s="158"/>
      <c r="YX301" s="158"/>
      <c r="YY301" s="158"/>
      <c r="YZ301" s="158"/>
      <c r="ZA301" s="158"/>
      <c r="ZB301" s="158"/>
      <c r="ZC301" s="158"/>
      <c r="ZD301" s="158"/>
      <c r="ZE301" s="158"/>
      <c r="ZF301" s="158"/>
      <c r="ZG301" s="158"/>
      <c r="ZH301" s="158"/>
      <c r="ZI301" s="158"/>
      <c r="ZJ301" s="158"/>
      <c r="ZK301" s="158"/>
      <c r="ZL301" s="158"/>
      <c r="ZM301" s="158"/>
      <c r="ZN301" s="158"/>
      <c r="ZO301" s="158"/>
      <c r="ZP301" s="158"/>
      <c r="ZQ301" s="158"/>
      <c r="ZR301" s="158"/>
      <c r="ZS301" s="158"/>
      <c r="ZT301" s="158"/>
      <c r="ZU301" s="158"/>
      <c r="ZV301" s="158"/>
      <c r="ZW301" s="158"/>
      <c r="ZX301" s="158"/>
      <c r="ZY301" s="158"/>
      <c r="ZZ301" s="158"/>
      <c r="AAA301" s="158"/>
      <c r="AAB301" s="158"/>
      <c r="AAC301" s="158"/>
      <c r="AAD301" s="158"/>
      <c r="AAE301" s="158"/>
      <c r="AAF301" s="158"/>
      <c r="AAG301" s="158"/>
      <c r="AAH301" s="158"/>
      <c r="AAI301" s="158"/>
      <c r="AAJ301" s="158"/>
      <c r="AAK301" s="158"/>
      <c r="AAL301" s="158"/>
      <c r="AAM301" s="158"/>
      <c r="AAN301" s="158"/>
      <c r="AAO301" s="158"/>
      <c r="AAP301" s="158"/>
      <c r="AAQ301" s="158"/>
      <c r="AAR301" s="158"/>
      <c r="AAS301" s="158"/>
      <c r="AAT301" s="158"/>
      <c r="AAU301" s="158"/>
      <c r="AAV301" s="158"/>
      <c r="AAW301" s="158"/>
      <c r="AAX301" s="158"/>
      <c r="AAY301" s="158"/>
      <c r="AAZ301" s="158"/>
      <c r="ABA301" s="158"/>
      <c r="ABB301" s="158"/>
      <c r="ABC301" s="158"/>
      <c r="ABD301" s="158"/>
      <c r="ABE301" s="158"/>
      <c r="ABF301" s="158"/>
      <c r="ABG301" s="158"/>
      <c r="ABH301" s="158"/>
      <c r="ABI301" s="158"/>
      <c r="ABJ301" s="158"/>
      <c r="ABK301" s="158"/>
      <c r="ABL301" s="158"/>
      <c r="ABM301" s="158"/>
      <c r="ABN301" s="158"/>
      <c r="ABO301" s="158"/>
      <c r="ABP301" s="158"/>
      <c r="ABQ301" s="158"/>
      <c r="ABR301" s="158"/>
      <c r="ABS301" s="158"/>
      <c r="ABT301" s="158"/>
      <c r="ABU301" s="158"/>
      <c r="ABV301" s="158"/>
      <c r="ABW301" s="158"/>
      <c r="ABX301" s="158"/>
      <c r="ABY301" s="158"/>
      <c r="ABZ301" s="158"/>
      <c r="ACA301" s="158"/>
      <c r="ACB301" s="158"/>
      <c r="ACC301" s="158"/>
      <c r="ACD301" s="158"/>
      <c r="ACE301" s="158"/>
      <c r="ACF301" s="158"/>
      <c r="ACG301" s="158"/>
      <c r="ACH301" s="158"/>
      <c r="ACI301" s="158"/>
      <c r="ACJ301" s="158"/>
      <c r="ACK301" s="158"/>
      <c r="ACL301" s="158"/>
      <c r="ACM301" s="158"/>
      <c r="ACN301" s="158"/>
      <c r="ACO301" s="158"/>
      <c r="ACP301" s="158"/>
      <c r="ACQ301" s="158"/>
      <c r="ACR301" s="158"/>
      <c r="ACS301" s="158"/>
      <c r="ACT301" s="158"/>
      <c r="ACU301" s="158"/>
      <c r="ACV301" s="158"/>
      <c r="ACW301" s="158"/>
      <c r="ACX301" s="158"/>
      <c r="ACY301" s="158"/>
      <c r="ACZ301" s="158"/>
      <c r="ADA301" s="158"/>
      <c r="ADB301" s="158"/>
      <c r="ADC301" s="158"/>
      <c r="ADD301" s="158"/>
      <c r="ADE301" s="158"/>
      <c r="ADF301" s="158"/>
      <c r="ADG301" s="158"/>
      <c r="ADH301" s="158"/>
      <c r="ADI301" s="158"/>
      <c r="ADJ301" s="158"/>
      <c r="ADK301" s="158"/>
      <c r="ADL301" s="158"/>
      <c r="ADM301" s="158"/>
      <c r="ADN301" s="158"/>
      <c r="ADO301" s="158"/>
      <c r="ADP301" s="158"/>
      <c r="ADQ301" s="158"/>
      <c r="ADR301" s="158"/>
      <c r="ADS301" s="158"/>
      <c r="ADT301" s="158"/>
      <c r="ADU301" s="158"/>
      <c r="ADV301" s="158"/>
      <c r="ADW301" s="158"/>
      <c r="ADX301" s="158"/>
      <c r="ADY301" s="158"/>
      <c r="ADZ301" s="158"/>
      <c r="AEA301" s="158"/>
      <c r="AEB301" s="158"/>
      <c r="AEC301" s="158"/>
      <c r="AED301" s="158"/>
    </row>
    <row r="302" spans="1:810" ht="15" customHeight="1" x14ac:dyDescent="0.3">
      <c r="B302" s="161" t="s">
        <v>652</v>
      </c>
      <c r="C302" s="162"/>
      <c r="D302" s="149"/>
      <c r="N302" s="153"/>
      <c r="AD302" s="139"/>
      <c r="AE302" s="139"/>
      <c r="AF302" s="139"/>
      <c r="AG302" s="139"/>
      <c r="AH302" s="139"/>
      <c r="AI302" s="139"/>
      <c r="AJ302" s="139"/>
      <c r="AK302" s="139"/>
      <c r="AL302" s="139"/>
      <c r="AM302" s="139"/>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c r="BH302" s="139"/>
      <c r="BI302" s="139"/>
      <c r="BJ302" s="139"/>
      <c r="BK302" s="139"/>
      <c r="BL302" s="139"/>
      <c r="BM302" s="139"/>
      <c r="BN302" s="139"/>
      <c r="BO302" s="139"/>
      <c r="BP302" s="139"/>
      <c r="BQ302" s="139"/>
      <c r="BR302" s="139"/>
      <c r="BS302" s="139"/>
      <c r="BT302" s="139"/>
      <c r="BU302" s="139"/>
      <c r="BV302" s="139"/>
      <c r="BW302" s="139"/>
      <c r="BX302" s="139"/>
      <c r="BY302" s="139"/>
      <c r="BZ302" s="139"/>
      <c r="CA302" s="139"/>
      <c r="CB302" s="139"/>
      <c r="CC302" s="139"/>
      <c r="CD302" s="139"/>
      <c r="CE302" s="139"/>
      <c r="CF302" s="139"/>
      <c r="CG302" s="139"/>
      <c r="CH302" s="139"/>
      <c r="CI302" s="139"/>
      <c r="CJ302" s="139"/>
      <c r="CK302" s="139"/>
      <c r="CL302" s="139"/>
      <c r="CM302" s="139"/>
      <c r="CN302" s="139"/>
      <c r="CO302" s="139"/>
      <c r="CP302" s="139"/>
      <c r="CQ302" s="139"/>
      <c r="CR302" s="139"/>
      <c r="CS302" s="139"/>
      <c r="CT302" s="139"/>
      <c r="CU302" s="139"/>
      <c r="CV302" s="139"/>
      <c r="CW302" s="139"/>
      <c r="CX302" s="139"/>
      <c r="CY302" s="139"/>
      <c r="CZ302" s="139"/>
      <c r="DA302" s="139"/>
      <c r="DB302" s="139"/>
      <c r="DC302" s="139"/>
      <c r="DD302" s="139"/>
      <c r="DE302" s="139"/>
      <c r="DF302" s="139"/>
      <c r="DG302" s="139"/>
      <c r="DH302" s="139"/>
      <c r="DI302" s="139"/>
      <c r="DJ302" s="139"/>
      <c r="DK302" s="139"/>
      <c r="DL302" s="139"/>
      <c r="DM302" s="139"/>
      <c r="DN302" s="139"/>
      <c r="DO302" s="139"/>
      <c r="DP302" s="139"/>
      <c r="DQ302" s="139"/>
      <c r="DR302" s="139"/>
      <c r="DS302" s="139"/>
      <c r="DT302" s="139"/>
      <c r="DU302" s="139"/>
      <c r="DV302" s="139"/>
      <c r="DW302" s="139"/>
      <c r="DX302" s="139"/>
      <c r="DY302" s="139"/>
      <c r="DZ302" s="139"/>
      <c r="EA302" s="139"/>
      <c r="EB302" s="139"/>
      <c r="EC302" s="139"/>
      <c r="ED302" s="139"/>
      <c r="EE302" s="139"/>
      <c r="EF302" s="139"/>
      <c r="EG302" s="139"/>
      <c r="EH302" s="139"/>
      <c r="EI302" s="139"/>
      <c r="EJ302" s="139"/>
      <c r="EK302" s="139"/>
      <c r="EL302" s="139"/>
      <c r="EM302" s="139"/>
      <c r="EN302" s="139"/>
      <c r="EO302" s="139"/>
      <c r="EP302" s="139"/>
      <c r="EQ302" s="139"/>
      <c r="ER302" s="139"/>
      <c r="ES302" s="139"/>
      <c r="ET302" s="139"/>
      <c r="EU302" s="139"/>
      <c r="EV302" s="139"/>
      <c r="EW302" s="139"/>
      <c r="EX302" s="139"/>
      <c r="EY302" s="139"/>
      <c r="EZ302" s="139"/>
      <c r="FA302" s="139"/>
      <c r="FB302" s="139"/>
      <c r="FC302" s="139"/>
      <c r="FD302" s="139"/>
      <c r="FE302" s="139"/>
      <c r="FF302" s="139"/>
      <c r="FG302" s="158"/>
      <c r="FH302" s="158"/>
      <c r="FI302" s="158"/>
      <c r="FJ302" s="158"/>
      <c r="FK302" s="158"/>
      <c r="FL302" s="158"/>
      <c r="FM302" s="158"/>
      <c r="FN302" s="158"/>
      <c r="FO302" s="158"/>
      <c r="FP302" s="158"/>
      <c r="FQ302" s="158"/>
      <c r="FR302" s="158"/>
      <c r="FS302" s="158"/>
      <c r="FT302" s="158"/>
      <c r="FU302" s="158"/>
      <c r="FV302" s="158"/>
      <c r="FW302" s="158"/>
      <c r="FX302" s="158"/>
      <c r="FY302" s="158"/>
      <c r="FZ302" s="158"/>
      <c r="GA302" s="158"/>
      <c r="GB302" s="158"/>
      <c r="GC302" s="158"/>
      <c r="GD302" s="158"/>
      <c r="GE302" s="158"/>
      <c r="GF302" s="158"/>
      <c r="GG302" s="158"/>
      <c r="GH302" s="158"/>
      <c r="GI302" s="158"/>
      <c r="GJ302" s="158"/>
      <c r="GK302" s="158"/>
      <c r="GL302" s="158"/>
      <c r="GM302" s="158"/>
      <c r="GN302" s="158"/>
      <c r="GO302" s="158"/>
      <c r="GP302" s="158"/>
      <c r="GQ302" s="158"/>
      <c r="GR302" s="158"/>
      <c r="GS302" s="158"/>
      <c r="GT302" s="158"/>
      <c r="GU302" s="158"/>
      <c r="GV302" s="158"/>
      <c r="GW302" s="158"/>
      <c r="GX302" s="158"/>
      <c r="GY302" s="158"/>
      <c r="GZ302" s="158"/>
      <c r="HA302" s="158"/>
      <c r="HB302" s="158"/>
      <c r="HC302" s="158"/>
      <c r="HD302" s="158"/>
      <c r="HE302" s="158"/>
      <c r="HF302" s="158"/>
      <c r="HG302" s="158"/>
      <c r="HH302" s="158"/>
      <c r="HI302" s="158"/>
      <c r="HJ302" s="158"/>
      <c r="HK302" s="158"/>
      <c r="HL302" s="158"/>
      <c r="HM302" s="158"/>
      <c r="HN302" s="158"/>
      <c r="HO302" s="158"/>
      <c r="HP302" s="158"/>
      <c r="HQ302" s="158"/>
      <c r="HR302" s="158"/>
      <c r="HS302" s="158"/>
      <c r="HT302" s="158"/>
      <c r="HU302" s="158"/>
      <c r="HV302" s="158"/>
      <c r="HW302" s="158"/>
      <c r="HX302" s="158"/>
      <c r="HY302" s="158"/>
      <c r="HZ302" s="158"/>
      <c r="IA302" s="158"/>
      <c r="IB302" s="158"/>
      <c r="IC302" s="158"/>
      <c r="ID302" s="158"/>
      <c r="IE302" s="158"/>
      <c r="IF302" s="158"/>
      <c r="IG302" s="158"/>
      <c r="IH302" s="158"/>
      <c r="II302" s="158"/>
      <c r="IJ302" s="158"/>
      <c r="IK302" s="158"/>
      <c r="IL302" s="158"/>
      <c r="IM302" s="158"/>
      <c r="IN302" s="158"/>
      <c r="IO302" s="158"/>
      <c r="IP302" s="158"/>
      <c r="IQ302" s="158"/>
      <c r="IR302" s="158"/>
      <c r="IS302" s="158"/>
      <c r="IT302" s="158"/>
      <c r="IU302" s="158"/>
      <c r="IV302" s="158"/>
      <c r="IW302" s="158"/>
      <c r="IX302" s="158"/>
      <c r="IY302" s="158"/>
      <c r="IZ302" s="158"/>
      <c r="JA302" s="158"/>
      <c r="JB302" s="158"/>
      <c r="JC302" s="158"/>
      <c r="JD302" s="158"/>
      <c r="JE302" s="158"/>
      <c r="JF302" s="158"/>
      <c r="JG302" s="158"/>
      <c r="JH302" s="158"/>
      <c r="JI302" s="158"/>
      <c r="JJ302" s="158"/>
      <c r="JK302" s="158"/>
      <c r="JL302" s="158"/>
      <c r="JM302" s="158"/>
      <c r="JN302" s="158"/>
      <c r="JO302" s="158"/>
      <c r="JP302" s="158"/>
      <c r="JQ302" s="158"/>
      <c r="JR302" s="158"/>
      <c r="JS302" s="158"/>
      <c r="JT302" s="158"/>
      <c r="JU302" s="158"/>
      <c r="JV302" s="158"/>
      <c r="JW302" s="158"/>
      <c r="JX302" s="158"/>
      <c r="JY302" s="158"/>
      <c r="JZ302" s="158"/>
      <c r="KA302" s="158"/>
      <c r="KB302" s="158"/>
      <c r="KC302" s="158"/>
      <c r="KD302" s="158"/>
      <c r="KE302" s="158"/>
      <c r="KF302" s="158"/>
      <c r="KG302" s="158"/>
      <c r="KH302" s="158"/>
      <c r="KI302" s="158"/>
      <c r="KJ302" s="158"/>
      <c r="KK302" s="158"/>
      <c r="KL302" s="158"/>
      <c r="KM302" s="158"/>
      <c r="KN302" s="158"/>
      <c r="KO302" s="158"/>
      <c r="KP302" s="158"/>
      <c r="KQ302" s="158"/>
      <c r="KR302" s="158"/>
      <c r="KS302" s="158"/>
      <c r="KT302" s="158"/>
      <c r="KU302" s="158"/>
      <c r="KV302" s="158"/>
      <c r="KW302" s="158"/>
      <c r="KX302" s="158"/>
      <c r="KY302" s="158"/>
      <c r="KZ302" s="158"/>
      <c r="LA302" s="158"/>
      <c r="LB302" s="158"/>
      <c r="LC302" s="158"/>
      <c r="LD302" s="158"/>
      <c r="LE302" s="158"/>
      <c r="LF302" s="158"/>
      <c r="LG302" s="158"/>
      <c r="LH302" s="158"/>
      <c r="LI302" s="158"/>
      <c r="LJ302" s="158"/>
      <c r="LK302" s="158"/>
      <c r="LL302" s="158"/>
      <c r="LM302" s="158"/>
      <c r="LN302" s="158"/>
      <c r="LO302" s="158"/>
      <c r="LP302" s="158"/>
      <c r="LQ302" s="158"/>
      <c r="LR302" s="158"/>
      <c r="LS302" s="158"/>
      <c r="LT302" s="158"/>
      <c r="LU302" s="158"/>
      <c r="LV302" s="158"/>
      <c r="LW302" s="158"/>
      <c r="LX302" s="158"/>
      <c r="LY302" s="158"/>
      <c r="LZ302" s="158"/>
      <c r="MA302" s="158"/>
      <c r="MB302" s="158"/>
      <c r="MC302" s="158"/>
      <c r="MD302" s="158"/>
      <c r="ME302" s="158"/>
      <c r="MF302" s="158"/>
      <c r="MG302" s="158"/>
      <c r="MH302" s="158"/>
      <c r="MI302" s="158"/>
      <c r="MJ302" s="158"/>
      <c r="MK302" s="158"/>
      <c r="ML302" s="158"/>
      <c r="MM302" s="158"/>
      <c r="MN302" s="158"/>
      <c r="MO302" s="158"/>
      <c r="MP302" s="158"/>
      <c r="MQ302" s="158"/>
      <c r="MR302" s="158"/>
      <c r="MS302" s="158"/>
      <c r="MT302" s="158"/>
      <c r="MU302" s="158"/>
      <c r="MV302" s="158"/>
      <c r="MW302" s="158"/>
      <c r="MX302" s="158"/>
      <c r="MY302" s="158"/>
      <c r="MZ302" s="158"/>
      <c r="NA302" s="158"/>
      <c r="NB302" s="158"/>
      <c r="NC302" s="158"/>
      <c r="ND302" s="158"/>
      <c r="NE302" s="158"/>
      <c r="NF302" s="158"/>
      <c r="NG302" s="158"/>
      <c r="NH302" s="158"/>
      <c r="NI302" s="158"/>
      <c r="NJ302" s="158"/>
      <c r="NK302" s="158"/>
      <c r="NL302" s="158"/>
      <c r="NM302" s="158"/>
      <c r="NN302" s="158"/>
      <c r="NO302" s="158"/>
      <c r="NP302" s="158"/>
      <c r="NQ302" s="158"/>
      <c r="NR302" s="158"/>
      <c r="NS302" s="158"/>
      <c r="NT302" s="158"/>
      <c r="NU302" s="158"/>
      <c r="NV302" s="158"/>
      <c r="NW302" s="158"/>
      <c r="NX302" s="158"/>
      <c r="NY302" s="158"/>
      <c r="NZ302" s="158"/>
      <c r="OA302" s="158"/>
      <c r="OB302" s="158"/>
      <c r="OC302" s="158"/>
      <c r="OD302" s="158"/>
      <c r="OE302" s="158"/>
      <c r="OF302" s="158"/>
      <c r="OG302" s="158"/>
      <c r="OH302" s="158"/>
      <c r="OI302" s="158"/>
      <c r="OJ302" s="158"/>
      <c r="OK302" s="158"/>
      <c r="OL302" s="158"/>
      <c r="OM302" s="158"/>
      <c r="ON302" s="158"/>
      <c r="OO302" s="158"/>
      <c r="OP302" s="158"/>
      <c r="OQ302" s="158"/>
      <c r="OR302" s="158"/>
      <c r="OS302" s="158"/>
      <c r="OT302" s="158"/>
      <c r="OU302" s="158"/>
      <c r="OV302" s="158"/>
      <c r="OW302" s="158"/>
      <c r="OX302" s="158"/>
      <c r="OY302" s="158"/>
      <c r="OZ302" s="158"/>
      <c r="PA302" s="158"/>
      <c r="PB302" s="158"/>
      <c r="PC302" s="158"/>
      <c r="PD302" s="158"/>
      <c r="PE302" s="158"/>
      <c r="PF302" s="158"/>
      <c r="PG302" s="158"/>
      <c r="PH302" s="158"/>
      <c r="PI302" s="158"/>
      <c r="PJ302" s="158"/>
      <c r="PK302" s="158"/>
      <c r="PL302" s="158"/>
      <c r="PM302" s="158"/>
      <c r="PN302" s="158"/>
      <c r="PO302" s="158"/>
      <c r="PP302" s="158"/>
      <c r="PQ302" s="158"/>
      <c r="PR302" s="158"/>
      <c r="PS302" s="158"/>
      <c r="PT302" s="158"/>
      <c r="PU302" s="158"/>
      <c r="PV302" s="158"/>
      <c r="PW302" s="158"/>
      <c r="PX302" s="158"/>
      <c r="PY302" s="158"/>
      <c r="PZ302" s="158"/>
      <c r="QA302" s="158"/>
      <c r="QB302" s="158"/>
      <c r="QC302" s="158"/>
      <c r="QD302" s="158"/>
      <c r="QE302" s="158"/>
      <c r="QF302" s="158"/>
      <c r="QG302" s="158"/>
      <c r="QH302" s="158"/>
      <c r="QI302" s="158"/>
      <c r="QJ302" s="158"/>
      <c r="QK302" s="158"/>
      <c r="QL302" s="158"/>
      <c r="QM302" s="158"/>
      <c r="QN302" s="158"/>
      <c r="QO302" s="158"/>
      <c r="QP302" s="158"/>
      <c r="QQ302" s="158"/>
      <c r="QR302" s="158"/>
      <c r="QS302" s="158"/>
      <c r="QT302" s="158"/>
      <c r="QU302" s="158"/>
      <c r="QV302" s="158"/>
      <c r="QW302" s="158"/>
      <c r="QX302" s="158"/>
      <c r="QY302" s="158"/>
      <c r="QZ302" s="158"/>
      <c r="RA302" s="158"/>
      <c r="RB302" s="158"/>
      <c r="RC302" s="158"/>
      <c r="RD302" s="158"/>
      <c r="RE302" s="158"/>
      <c r="RF302" s="158"/>
      <c r="RG302" s="158"/>
      <c r="RH302" s="158"/>
      <c r="RI302" s="158"/>
      <c r="RJ302" s="158"/>
      <c r="RK302" s="158"/>
      <c r="RL302" s="158"/>
      <c r="RM302" s="158"/>
      <c r="RN302" s="158"/>
      <c r="RO302" s="158"/>
      <c r="RP302" s="158"/>
      <c r="RQ302" s="158"/>
      <c r="RR302" s="158"/>
      <c r="RS302" s="158"/>
      <c r="RT302" s="158"/>
      <c r="RU302" s="158"/>
      <c r="RV302" s="158"/>
      <c r="RW302" s="158"/>
      <c r="RX302" s="158"/>
      <c r="RY302" s="158"/>
      <c r="RZ302" s="158"/>
      <c r="SA302" s="158"/>
      <c r="SB302" s="158"/>
      <c r="SC302" s="158"/>
      <c r="SD302" s="158"/>
      <c r="SE302" s="158"/>
      <c r="SF302" s="158"/>
      <c r="SG302" s="158"/>
      <c r="SH302" s="158"/>
      <c r="SI302" s="158"/>
      <c r="SJ302" s="158"/>
      <c r="SK302" s="158"/>
      <c r="SL302" s="158"/>
      <c r="SM302" s="158"/>
      <c r="SN302" s="158"/>
      <c r="SO302" s="158"/>
      <c r="SP302" s="158"/>
      <c r="SQ302" s="158"/>
      <c r="SR302" s="158"/>
      <c r="SS302" s="158"/>
      <c r="ST302" s="158"/>
      <c r="SU302" s="158"/>
      <c r="SV302" s="158"/>
      <c r="SW302" s="158"/>
      <c r="SX302" s="158"/>
      <c r="SY302" s="158"/>
      <c r="SZ302" s="158"/>
      <c r="TA302" s="158"/>
      <c r="TB302" s="158"/>
      <c r="TC302" s="158"/>
      <c r="TD302" s="158"/>
      <c r="TE302" s="158"/>
      <c r="TF302" s="158"/>
      <c r="TG302" s="158"/>
      <c r="TH302" s="158"/>
      <c r="TI302" s="158"/>
      <c r="TJ302" s="158"/>
      <c r="TK302" s="158"/>
      <c r="TL302" s="158"/>
      <c r="TM302" s="158"/>
      <c r="TN302" s="158"/>
      <c r="TO302" s="158"/>
      <c r="TP302" s="158"/>
      <c r="TQ302" s="158"/>
      <c r="TR302" s="158"/>
      <c r="TS302" s="158"/>
      <c r="TT302" s="158"/>
      <c r="TU302" s="158"/>
      <c r="TV302" s="158"/>
      <c r="TW302" s="158"/>
      <c r="TX302" s="158"/>
      <c r="TY302" s="158"/>
      <c r="TZ302" s="158"/>
      <c r="UA302" s="158"/>
      <c r="UB302" s="158"/>
      <c r="UC302" s="158"/>
      <c r="UD302" s="158"/>
      <c r="UE302" s="158"/>
      <c r="UF302" s="158"/>
      <c r="UG302" s="158"/>
      <c r="UH302" s="158"/>
      <c r="UI302" s="158"/>
      <c r="UJ302" s="158"/>
      <c r="UK302" s="158"/>
      <c r="UL302" s="158"/>
      <c r="UM302" s="158"/>
      <c r="UN302" s="158"/>
      <c r="UO302" s="158"/>
      <c r="UP302" s="158"/>
      <c r="UQ302" s="158"/>
      <c r="UR302" s="158"/>
      <c r="US302" s="158"/>
      <c r="UT302" s="158"/>
      <c r="UU302" s="158"/>
      <c r="UV302" s="158"/>
      <c r="UW302" s="158"/>
      <c r="UX302" s="158"/>
      <c r="UY302" s="158"/>
      <c r="UZ302" s="158"/>
      <c r="VA302" s="158"/>
      <c r="VB302" s="158"/>
      <c r="VC302" s="158"/>
      <c r="VD302" s="158"/>
      <c r="VE302" s="158"/>
      <c r="VF302" s="158"/>
      <c r="VG302" s="158"/>
      <c r="VH302" s="158"/>
      <c r="VI302" s="158"/>
      <c r="VJ302" s="158"/>
      <c r="VK302" s="158"/>
      <c r="VL302" s="158"/>
      <c r="VM302" s="158"/>
      <c r="VN302" s="158"/>
      <c r="VO302" s="158"/>
      <c r="VP302" s="158"/>
      <c r="VQ302" s="158"/>
      <c r="VR302" s="158"/>
      <c r="VS302" s="158"/>
      <c r="VT302" s="158"/>
      <c r="VU302" s="158"/>
      <c r="VV302" s="158"/>
      <c r="VW302" s="158"/>
      <c r="VX302" s="158"/>
      <c r="VY302" s="158"/>
      <c r="VZ302" s="158"/>
      <c r="WA302" s="158"/>
      <c r="WB302" s="158"/>
      <c r="WC302" s="158"/>
      <c r="WD302" s="158"/>
      <c r="WE302" s="158"/>
      <c r="WF302" s="158"/>
      <c r="WG302" s="158"/>
      <c r="WH302" s="158"/>
      <c r="WI302" s="158"/>
      <c r="WJ302" s="158"/>
      <c r="WK302" s="158"/>
      <c r="WL302" s="158"/>
      <c r="WM302" s="158"/>
      <c r="WN302" s="158"/>
      <c r="WO302" s="158"/>
      <c r="WP302" s="158"/>
      <c r="WQ302" s="158"/>
      <c r="WR302" s="158"/>
      <c r="WS302" s="158"/>
      <c r="WT302" s="158"/>
      <c r="WU302" s="158"/>
      <c r="WV302" s="158"/>
      <c r="WW302" s="158"/>
      <c r="WX302" s="158"/>
      <c r="WY302" s="158"/>
      <c r="WZ302" s="158"/>
      <c r="XA302" s="158"/>
      <c r="XB302" s="158"/>
      <c r="XC302" s="158"/>
      <c r="XD302" s="158"/>
      <c r="XE302" s="158"/>
      <c r="XF302" s="158"/>
      <c r="XG302" s="158"/>
      <c r="XH302" s="158"/>
      <c r="XI302" s="158"/>
      <c r="XJ302" s="158"/>
      <c r="XK302" s="158"/>
      <c r="XL302" s="158"/>
      <c r="XM302" s="158"/>
      <c r="XN302" s="158"/>
      <c r="XO302" s="158"/>
      <c r="XP302" s="158"/>
      <c r="XQ302" s="158"/>
      <c r="XR302" s="158"/>
      <c r="XS302" s="158"/>
      <c r="XT302" s="158"/>
      <c r="XU302" s="158"/>
      <c r="XV302" s="158"/>
      <c r="XW302" s="158"/>
      <c r="XX302" s="158"/>
      <c r="XY302" s="158"/>
      <c r="XZ302" s="158"/>
      <c r="YA302" s="158"/>
      <c r="YB302" s="158"/>
      <c r="YC302" s="158"/>
      <c r="YD302" s="158"/>
      <c r="YE302" s="158"/>
      <c r="YF302" s="158"/>
      <c r="YG302" s="158"/>
      <c r="YH302" s="158"/>
      <c r="YI302" s="158"/>
      <c r="YJ302" s="158"/>
      <c r="YK302" s="158"/>
      <c r="YL302" s="158"/>
      <c r="YM302" s="158"/>
      <c r="YN302" s="158"/>
      <c r="YO302" s="158"/>
      <c r="YP302" s="158"/>
      <c r="YQ302" s="158"/>
      <c r="YR302" s="158"/>
      <c r="YS302" s="158"/>
      <c r="YT302" s="158"/>
      <c r="YU302" s="158"/>
      <c r="YV302" s="158"/>
      <c r="YW302" s="158"/>
      <c r="YX302" s="158"/>
      <c r="YY302" s="158"/>
      <c r="YZ302" s="158"/>
      <c r="ZA302" s="158"/>
      <c r="ZB302" s="158"/>
      <c r="ZC302" s="158"/>
      <c r="ZD302" s="158"/>
      <c r="ZE302" s="158"/>
      <c r="ZF302" s="158"/>
      <c r="ZG302" s="158"/>
      <c r="ZH302" s="158"/>
      <c r="ZI302" s="158"/>
      <c r="ZJ302" s="158"/>
      <c r="ZK302" s="158"/>
      <c r="ZL302" s="158"/>
      <c r="ZM302" s="158"/>
      <c r="ZN302" s="158"/>
      <c r="ZO302" s="158"/>
      <c r="ZP302" s="158"/>
      <c r="ZQ302" s="158"/>
      <c r="ZR302" s="158"/>
      <c r="ZS302" s="158"/>
      <c r="ZT302" s="158"/>
      <c r="ZU302" s="158"/>
      <c r="ZV302" s="158"/>
      <c r="ZW302" s="158"/>
      <c r="ZX302" s="158"/>
      <c r="ZY302" s="158"/>
      <c r="ZZ302" s="158"/>
      <c r="AAA302" s="158"/>
      <c r="AAB302" s="158"/>
      <c r="AAC302" s="158"/>
      <c r="AAD302" s="158"/>
      <c r="AAE302" s="158"/>
      <c r="AAF302" s="158"/>
      <c r="AAG302" s="158"/>
      <c r="AAH302" s="158"/>
      <c r="AAI302" s="158"/>
      <c r="AAJ302" s="158"/>
      <c r="AAK302" s="158"/>
      <c r="AAL302" s="158"/>
      <c r="AAM302" s="158"/>
      <c r="AAN302" s="158"/>
      <c r="AAO302" s="158"/>
      <c r="AAP302" s="158"/>
      <c r="AAQ302" s="158"/>
      <c r="AAR302" s="158"/>
      <c r="AAS302" s="158"/>
      <c r="AAT302" s="158"/>
      <c r="AAU302" s="158"/>
      <c r="AAV302" s="158"/>
      <c r="AAW302" s="158"/>
      <c r="AAX302" s="158"/>
      <c r="AAY302" s="158"/>
      <c r="AAZ302" s="158"/>
      <c r="ABA302" s="158"/>
      <c r="ABB302" s="158"/>
      <c r="ABC302" s="158"/>
      <c r="ABD302" s="158"/>
      <c r="ABE302" s="158"/>
      <c r="ABF302" s="158"/>
      <c r="ABG302" s="158"/>
      <c r="ABH302" s="158"/>
      <c r="ABI302" s="158"/>
      <c r="ABJ302" s="158"/>
      <c r="ABK302" s="158"/>
      <c r="ABL302" s="158"/>
      <c r="ABM302" s="158"/>
      <c r="ABN302" s="158"/>
      <c r="ABO302" s="158"/>
      <c r="ABP302" s="158"/>
      <c r="ABQ302" s="158"/>
      <c r="ABR302" s="158"/>
      <c r="ABS302" s="158"/>
      <c r="ABT302" s="158"/>
      <c r="ABU302" s="158"/>
      <c r="ABV302" s="158"/>
      <c r="ABW302" s="158"/>
      <c r="ABX302" s="158"/>
      <c r="ABY302" s="158"/>
      <c r="ABZ302" s="158"/>
      <c r="ACA302" s="158"/>
      <c r="ACB302" s="158"/>
      <c r="ACC302" s="158"/>
      <c r="ACD302" s="158"/>
      <c r="ACE302" s="158"/>
      <c r="ACF302" s="158"/>
      <c r="ACG302" s="158"/>
      <c r="ACH302" s="158"/>
      <c r="ACI302" s="158"/>
      <c r="ACJ302" s="158"/>
      <c r="ACK302" s="158"/>
      <c r="ACL302" s="158"/>
      <c r="ACM302" s="158"/>
      <c r="ACN302" s="158"/>
      <c r="ACO302" s="158"/>
      <c r="ACP302" s="158"/>
      <c r="ACQ302" s="158"/>
      <c r="ACR302" s="158"/>
      <c r="ACS302" s="158"/>
      <c r="ACT302" s="158"/>
      <c r="ACU302" s="158"/>
      <c r="ACV302" s="158"/>
      <c r="ACW302" s="158"/>
      <c r="ACX302" s="158"/>
      <c r="ACY302" s="158"/>
      <c r="ACZ302" s="158"/>
      <c r="ADA302" s="158"/>
      <c r="ADB302" s="158"/>
      <c r="ADC302" s="158"/>
      <c r="ADD302" s="158"/>
      <c r="ADE302" s="158"/>
      <c r="ADF302" s="158"/>
      <c r="ADG302" s="158"/>
      <c r="ADH302" s="158"/>
      <c r="ADI302" s="158"/>
      <c r="ADJ302" s="158"/>
      <c r="ADK302" s="158"/>
      <c r="ADL302" s="158"/>
      <c r="ADM302" s="158"/>
      <c r="ADN302" s="158"/>
      <c r="ADO302" s="158"/>
      <c r="ADP302" s="158"/>
      <c r="ADQ302" s="158"/>
      <c r="ADR302" s="158"/>
      <c r="ADS302" s="158"/>
      <c r="ADT302" s="158"/>
      <c r="ADU302" s="158"/>
      <c r="ADV302" s="158"/>
      <c r="ADW302" s="158"/>
      <c r="ADX302" s="158"/>
      <c r="ADY302" s="158"/>
      <c r="ADZ302" s="158"/>
      <c r="AEA302" s="158"/>
      <c r="AEB302" s="158"/>
      <c r="AEC302" s="158"/>
      <c r="AED302" s="158"/>
    </row>
    <row r="303" spans="1:810" ht="42" customHeight="1" x14ac:dyDescent="0.3">
      <c r="A303" s="52"/>
      <c r="B303" s="51">
        <v>1</v>
      </c>
      <c r="C303" s="163" t="s">
        <v>653</v>
      </c>
      <c r="D303" s="149"/>
      <c r="F303" s="164"/>
      <c r="G303" s="165"/>
      <c r="J303" s="166"/>
      <c r="K303" s="166"/>
      <c r="L303" s="167"/>
      <c r="M303" s="168">
        <f>SUMIF($B$1:$B$302,"=1")/1</f>
        <v>43</v>
      </c>
      <c r="N303" s="153"/>
      <c r="AD303" s="139"/>
      <c r="AE303" s="139"/>
      <c r="AF303" s="139"/>
      <c r="AG303" s="139"/>
      <c r="AH303" s="139"/>
      <c r="AI303" s="139"/>
      <c r="AJ303" s="139"/>
      <c r="AK303" s="139"/>
      <c r="AL303" s="139"/>
      <c r="AM303" s="139"/>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c r="BH303" s="139"/>
      <c r="BI303" s="139"/>
      <c r="BJ303" s="139"/>
      <c r="BK303" s="139"/>
      <c r="BL303" s="139"/>
      <c r="BM303" s="139"/>
      <c r="BN303" s="139"/>
      <c r="BO303" s="139"/>
      <c r="BP303" s="139"/>
      <c r="BQ303" s="139"/>
      <c r="BR303" s="139"/>
      <c r="BS303" s="139"/>
      <c r="BT303" s="139"/>
      <c r="BU303" s="139"/>
      <c r="BV303" s="139"/>
      <c r="BW303" s="139"/>
      <c r="BX303" s="139"/>
      <c r="BY303" s="139"/>
      <c r="BZ303" s="139"/>
      <c r="CA303" s="139"/>
      <c r="CB303" s="139"/>
      <c r="CC303" s="139"/>
      <c r="CD303" s="139"/>
      <c r="CE303" s="139"/>
      <c r="CF303" s="139"/>
      <c r="CG303" s="139"/>
      <c r="CH303" s="139"/>
      <c r="CI303" s="139"/>
      <c r="CJ303" s="139"/>
      <c r="CK303" s="139"/>
      <c r="CL303" s="139"/>
      <c r="CM303" s="139"/>
      <c r="CN303" s="139"/>
      <c r="CO303" s="139"/>
      <c r="CP303" s="139"/>
      <c r="CQ303" s="139"/>
      <c r="CR303" s="139"/>
      <c r="CS303" s="139"/>
      <c r="CT303" s="139"/>
      <c r="CU303" s="139"/>
      <c r="CV303" s="139"/>
      <c r="CW303" s="139"/>
      <c r="CX303" s="139"/>
      <c r="CY303" s="139"/>
      <c r="CZ303" s="139"/>
      <c r="DA303" s="139"/>
      <c r="DB303" s="139"/>
      <c r="DC303" s="139"/>
      <c r="DD303" s="139"/>
      <c r="DE303" s="139"/>
      <c r="DF303" s="139"/>
      <c r="DG303" s="139"/>
      <c r="DH303" s="139"/>
      <c r="DI303" s="139"/>
      <c r="DJ303" s="139"/>
      <c r="DK303" s="139"/>
      <c r="DL303" s="139"/>
      <c r="DM303" s="139"/>
      <c r="DN303" s="139"/>
      <c r="DO303" s="139"/>
      <c r="DP303" s="139"/>
      <c r="DQ303" s="139"/>
      <c r="DR303" s="139"/>
      <c r="DS303" s="139"/>
      <c r="DT303" s="139"/>
      <c r="DU303" s="139"/>
      <c r="DV303" s="139"/>
      <c r="DW303" s="139"/>
      <c r="DX303" s="139"/>
      <c r="DY303" s="139"/>
      <c r="DZ303" s="139"/>
      <c r="EA303" s="139"/>
      <c r="EB303" s="139"/>
      <c r="EC303" s="139"/>
      <c r="ED303" s="139"/>
      <c r="EE303" s="139"/>
      <c r="EF303" s="139"/>
      <c r="EG303" s="139"/>
      <c r="EH303" s="139"/>
      <c r="EI303" s="139"/>
      <c r="EJ303" s="139"/>
      <c r="EK303" s="139"/>
      <c r="EL303" s="139"/>
      <c r="EM303" s="139"/>
      <c r="EN303" s="139"/>
      <c r="EO303" s="139"/>
      <c r="EP303" s="139"/>
      <c r="EQ303" s="139"/>
      <c r="ER303" s="139"/>
      <c r="ES303" s="139"/>
      <c r="ET303" s="139"/>
      <c r="EU303" s="139"/>
      <c r="EV303" s="139"/>
      <c r="EW303" s="139"/>
      <c r="EX303" s="139"/>
      <c r="EY303" s="139"/>
      <c r="EZ303" s="139"/>
      <c r="FA303" s="139"/>
      <c r="FB303" s="139"/>
      <c r="FC303" s="139"/>
      <c r="FD303" s="139"/>
      <c r="FE303" s="139"/>
      <c r="FF303" s="139"/>
      <c r="FG303" s="158"/>
      <c r="FH303" s="158"/>
      <c r="FI303" s="158"/>
      <c r="FJ303" s="158"/>
      <c r="FK303" s="158"/>
      <c r="FL303" s="158"/>
      <c r="FM303" s="158"/>
      <c r="FN303" s="158"/>
      <c r="FO303" s="158"/>
      <c r="FP303" s="158"/>
      <c r="FQ303" s="158"/>
      <c r="FR303" s="158"/>
      <c r="FS303" s="158"/>
      <c r="FT303" s="158"/>
      <c r="FU303" s="158"/>
      <c r="FV303" s="158"/>
      <c r="FW303" s="158"/>
      <c r="FX303" s="158"/>
      <c r="FY303" s="158"/>
      <c r="FZ303" s="158"/>
      <c r="GA303" s="158"/>
      <c r="GB303" s="158"/>
      <c r="GC303" s="158"/>
      <c r="GD303" s="158"/>
      <c r="GE303" s="158"/>
      <c r="GF303" s="158"/>
      <c r="GG303" s="158"/>
      <c r="GH303" s="158"/>
      <c r="GI303" s="158"/>
      <c r="GJ303" s="158"/>
      <c r="GK303" s="158"/>
      <c r="GL303" s="158"/>
      <c r="GM303" s="158"/>
      <c r="GN303" s="158"/>
      <c r="GO303" s="158"/>
      <c r="GP303" s="158"/>
      <c r="GQ303" s="158"/>
      <c r="GR303" s="158"/>
      <c r="GS303" s="158"/>
      <c r="GT303" s="158"/>
      <c r="GU303" s="158"/>
      <c r="GV303" s="158"/>
      <c r="GW303" s="158"/>
      <c r="GX303" s="158"/>
      <c r="GY303" s="158"/>
      <c r="GZ303" s="158"/>
      <c r="HA303" s="158"/>
      <c r="HB303" s="158"/>
      <c r="HC303" s="158"/>
      <c r="HD303" s="158"/>
      <c r="HE303" s="158"/>
      <c r="HF303" s="158"/>
      <c r="HG303" s="158"/>
      <c r="HH303" s="158"/>
      <c r="HI303" s="158"/>
      <c r="HJ303" s="158"/>
      <c r="HK303" s="158"/>
      <c r="HL303" s="158"/>
      <c r="HM303" s="158"/>
      <c r="HN303" s="158"/>
      <c r="HO303" s="158"/>
      <c r="HP303" s="158"/>
      <c r="HQ303" s="158"/>
      <c r="HR303" s="158"/>
      <c r="HS303" s="158"/>
      <c r="HT303" s="158"/>
      <c r="HU303" s="158"/>
      <c r="HV303" s="158"/>
      <c r="HW303" s="158"/>
      <c r="HX303" s="158"/>
      <c r="HY303" s="158"/>
      <c r="HZ303" s="158"/>
      <c r="IA303" s="158"/>
      <c r="IB303" s="158"/>
      <c r="IC303" s="158"/>
      <c r="ID303" s="158"/>
      <c r="IE303" s="158"/>
      <c r="IF303" s="158"/>
      <c r="IG303" s="158"/>
      <c r="IH303" s="158"/>
      <c r="II303" s="158"/>
      <c r="IJ303" s="158"/>
      <c r="IK303" s="158"/>
      <c r="IL303" s="158"/>
      <c r="IM303" s="158"/>
      <c r="IN303" s="158"/>
      <c r="IO303" s="158"/>
      <c r="IP303" s="158"/>
      <c r="IQ303" s="158"/>
      <c r="IR303" s="158"/>
      <c r="IS303" s="158"/>
      <c r="IT303" s="158"/>
      <c r="IU303" s="158"/>
      <c r="IV303" s="158"/>
      <c r="IW303" s="158"/>
      <c r="IX303" s="158"/>
      <c r="IY303" s="158"/>
      <c r="IZ303" s="158"/>
      <c r="JA303" s="158"/>
      <c r="JB303" s="158"/>
      <c r="JC303" s="158"/>
      <c r="JD303" s="158"/>
      <c r="JE303" s="158"/>
      <c r="JF303" s="158"/>
      <c r="JG303" s="158"/>
      <c r="JH303" s="158"/>
      <c r="JI303" s="158"/>
      <c r="JJ303" s="158"/>
      <c r="JK303" s="158"/>
      <c r="JL303" s="158"/>
      <c r="JM303" s="158"/>
      <c r="JN303" s="158"/>
      <c r="JO303" s="158"/>
      <c r="JP303" s="158"/>
      <c r="JQ303" s="158"/>
      <c r="JR303" s="158"/>
      <c r="JS303" s="158"/>
      <c r="JT303" s="158"/>
      <c r="JU303" s="158"/>
      <c r="JV303" s="158"/>
      <c r="JW303" s="158"/>
      <c r="JX303" s="158"/>
      <c r="JY303" s="158"/>
      <c r="JZ303" s="158"/>
      <c r="KA303" s="158"/>
      <c r="KB303" s="158"/>
      <c r="KC303" s="158"/>
      <c r="KD303" s="158"/>
      <c r="KE303" s="158"/>
      <c r="KF303" s="158"/>
      <c r="KG303" s="158"/>
      <c r="KH303" s="158"/>
      <c r="KI303" s="158"/>
      <c r="KJ303" s="158"/>
      <c r="KK303" s="158"/>
      <c r="KL303" s="158"/>
      <c r="KM303" s="158"/>
      <c r="KN303" s="158"/>
      <c r="KO303" s="158"/>
      <c r="KP303" s="158"/>
      <c r="KQ303" s="158"/>
      <c r="KR303" s="158"/>
      <c r="KS303" s="158"/>
      <c r="KT303" s="158"/>
      <c r="KU303" s="158"/>
      <c r="KV303" s="158"/>
      <c r="KW303" s="158"/>
      <c r="KX303" s="158"/>
      <c r="KY303" s="158"/>
      <c r="KZ303" s="158"/>
      <c r="LA303" s="158"/>
      <c r="LB303" s="158"/>
      <c r="LC303" s="158"/>
      <c r="LD303" s="158"/>
      <c r="LE303" s="158"/>
      <c r="LF303" s="158"/>
      <c r="LG303" s="158"/>
      <c r="LH303" s="158"/>
      <c r="LI303" s="158"/>
      <c r="LJ303" s="158"/>
      <c r="LK303" s="158"/>
      <c r="LL303" s="158"/>
      <c r="LM303" s="158"/>
      <c r="LN303" s="158"/>
      <c r="LO303" s="158"/>
      <c r="LP303" s="158"/>
      <c r="LQ303" s="158"/>
      <c r="LR303" s="158"/>
      <c r="LS303" s="158"/>
      <c r="LT303" s="158"/>
      <c r="LU303" s="158"/>
      <c r="LV303" s="158"/>
      <c r="LW303" s="158"/>
      <c r="LX303" s="158"/>
      <c r="LY303" s="158"/>
      <c r="LZ303" s="158"/>
      <c r="MA303" s="158"/>
      <c r="MB303" s="158"/>
      <c r="MC303" s="158"/>
      <c r="MD303" s="158"/>
      <c r="ME303" s="158"/>
      <c r="MF303" s="158"/>
      <c r="MG303" s="158"/>
      <c r="MH303" s="158"/>
      <c r="MI303" s="158"/>
      <c r="MJ303" s="158"/>
      <c r="MK303" s="158"/>
      <c r="ML303" s="158"/>
      <c r="MM303" s="158"/>
      <c r="MN303" s="158"/>
      <c r="MO303" s="158"/>
      <c r="MP303" s="158"/>
      <c r="MQ303" s="158"/>
      <c r="MR303" s="158"/>
      <c r="MS303" s="158"/>
      <c r="MT303" s="158"/>
      <c r="MU303" s="158"/>
      <c r="MV303" s="158"/>
      <c r="MW303" s="158"/>
      <c r="MX303" s="158"/>
      <c r="MY303" s="158"/>
      <c r="MZ303" s="158"/>
      <c r="NA303" s="158"/>
      <c r="NB303" s="158"/>
      <c r="NC303" s="158"/>
      <c r="ND303" s="158"/>
      <c r="NE303" s="158"/>
      <c r="NF303" s="158"/>
      <c r="NG303" s="158"/>
      <c r="NH303" s="158"/>
      <c r="NI303" s="158"/>
      <c r="NJ303" s="158"/>
      <c r="NK303" s="158"/>
      <c r="NL303" s="158"/>
      <c r="NM303" s="158"/>
      <c r="NN303" s="158"/>
      <c r="NO303" s="158"/>
      <c r="NP303" s="158"/>
      <c r="NQ303" s="158"/>
      <c r="NR303" s="158"/>
      <c r="NS303" s="158"/>
      <c r="NT303" s="158"/>
      <c r="NU303" s="158"/>
      <c r="NV303" s="158"/>
      <c r="NW303" s="158"/>
      <c r="NX303" s="158"/>
      <c r="NY303" s="158"/>
      <c r="NZ303" s="158"/>
      <c r="OA303" s="158"/>
      <c r="OB303" s="158"/>
      <c r="OC303" s="158"/>
      <c r="OD303" s="158"/>
      <c r="OE303" s="158"/>
      <c r="OF303" s="158"/>
      <c r="OG303" s="158"/>
      <c r="OH303" s="158"/>
      <c r="OI303" s="158"/>
      <c r="OJ303" s="158"/>
      <c r="OK303" s="158"/>
      <c r="OL303" s="158"/>
      <c r="OM303" s="158"/>
      <c r="ON303" s="158"/>
      <c r="OO303" s="158"/>
      <c r="OP303" s="158"/>
      <c r="OQ303" s="158"/>
      <c r="OR303" s="158"/>
      <c r="OS303" s="158"/>
      <c r="OT303" s="158"/>
      <c r="OU303" s="158"/>
      <c r="OV303" s="158"/>
      <c r="OW303" s="158"/>
      <c r="OX303" s="158"/>
      <c r="OY303" s="158"/>
      <c r="OZ303" s="158"/>
      <c r="PA303" s="158"/>
      <c r="PB303" s="158"/>
      <c r="PC303" s="158"/>
      <c r="PD303" s="158"/>
      <c r="PE303" s="158"/>
      <c r="PF303" s="158"/>
      <c r="PG303" s="158"/>
      <c r="PH303" s="158"/>
      <c r="PI303" s="158"/>
      <c r="PJ303" s="158"/>
      <c r="PK303" s="158"/>
      <c r="PL303" s="158"/>
      <c r="PM303" s="158"/>
      <c r="PN303" s="158"/>
      <c r="PO303" s="158"/>
      <c r="PP303" s="158"/>
      <c r="PQ303" s="158"/>
      <c r="PR303" s="158"/>
      <c r="PS303" s="158"/>
      <c r="PT303" s="158"/>
      <c r="PU303" s="158"/>
      <c r="PV303" s="158"/>
      <c r="PW303" s="158"/>
      <c r="PX303" s="158"/>
      <c r="PY303" s="158"/>
      <c r="PZ303" s="158"/>
      <c r="QA303" s="158"/>
      <c r="QB303" s="158"/>
      <c r="QC303" s="158"/>
      <c r="QD303" s="158"/>
      <c r="QE303" s="158"/>
      <c r="QF303" s="158"/>
      <c r="QG303" s="158"/>
      <c r="QH303" s="158"/>
      <c r="QI303" s="158"/>
      <c r="QJ303" s="158"/>
      <c r="QK303" s="158"/>
      <c r="QL303" s="158"/>
      <c r="QM303" s="158"/>
      <c r="QN303" s="158"/>
      <c r="QO303" s="158"/>
      <c r="QP303" s="158"/>
      <c r="QQ303" s="158"/>
      <c r="QR303" s="158"/>
      <c r="QS303" s="158"/>
      <c r="QT303" s="158"/>
      <c r="QU303" s="158"/>
      <c r="QV303" s="158"/>
      <c r="QW303" s="158"/>
      <c r="QX303" s="158"/>
      <c r="QY303" s="158"/>
      <c r="QZ303" s="158"/>
      <c r="RA303" s="158"/>
      <c r="RB303" s="158"/>
      <c r="RC303" s="158"/>
      <c r="RD303" s="158"/>
      <c r="RE303" s="158"/>
      <c r="RF303" s="158"/>
      <c r="RG303" s="158"/>
      <c r="RH303" s="158"/>
      <c r="RI303" s="158"/>
      <c r="RJ303" s="158"/>
      <c r="RK303" s="158"/>
      <c r="RL303" s="158"/>
      <c r="RM303" s="158"/>
      <c r="RN303" s="158"/>
      <c r="RO303" s="158"/>
      <c r="RP303" s="158"/>
      <c r="RQ303" s="158"/>
      <c r="RR303" s="158"/>
      <c r="RS303" s="158"/>
      <c r="RT303" s="158"/>
      <c r="RU303" s="158"/>
      <c r="RV303" s="158"/>
      <c r="RW303" s="158"/>
      <c r="RX303" s="158"/>
      <c r="RY303" s="158"/>
      <c r="RZ303" s="158"/>
      <c r="SA303" s="158"/>
      <c r="SB303" s="158"/>
      <c r="SC303" s="158"/>
      <c r="SD303" s="158"/>
      <c r="SE303" s="158"/>
      <c r="SF303" s="158"/>
      <c r="SG303" s="158"/>
      <c r="SH303" s="158"/>
      <c r="SI303" s="158"/>
      <c r="SJ303" s="158"/>
      <c r="SK303" s="158"/>
      <c r="SL303" s="158"/>
      <c r="SM303" s="158"/>
      <c r="SN303" s="158"/>
      <c r="SO303" s="158"/>
      <c r="SP303" s="158"/>
      <c r="SQ303" s="158"/>
      <c r="SR303" s="158"/>
      <c r="SS303" s="158"/>
      <c r="ST303" s="158"/>
      <c r="SU303" s="158"/>
      <c r="SV303" s="158"/>
      <c r="SW303" s="158"/>
      <c r="SX303" s="158"/>
      <c r="SY303" s="158"/>
      <c r="SZ303" s="158"/>
      <c r="TA303" s="158"/>
      <c r="TB303" s="158"/>
      <c r="TC303" s="158"/>
      <c r="TD303" s="158"/>
      <c r="TE303" s="158"/>
      <c r="TF303" s="158"/>
      <c r="TG303" s="158"/>
      <c r="TH303" s="158"/>
      <c r="TI303" s="158"/>
      <c r="TJ303" s="158"/>
      <c r="TK303" s="158"/>
      <c r="TL303" s="158"/>
      <c r="TM303" s="158"/>
      <c r="TN303" s="158"/>
      <c r="TO303" s="158"/>
      <c r="TP303" s="158"/>
      <c r="TQ303" s="158"/>
      <c r="TR303" s="158"/>
      <c r="TS303" s="158"/>
      <c r="TT303" s="158"/>
      <c r="TU303" s="158"/>
      <c r="TV303" s="158"/>
      <c r="TW303" s="158"/>
      <c r="TX303" s="158"/>
      <c r="TY303" s="158"/>
      <c r="TZ303" s="158"/>
      <c r="UA303" s="158"/>
      <c r="UB303" s="158"/>
      <c r="UC303" s="158"/>
      <c r="UD303" s="158"/>
      <c r="UE303" s="158"/>
      <c r="UF303" s="158"/>
      <c r="UG303" s="158"/>
      <c r="UH303" s="158"/>
      <c r="UI303" s="158"/>
      <c r="UJ303" s="158"/>
      <c r="UK303" s="158"/>
      <c r="UL303" s="158"/>
      <c r="UM303" s="158"/>
      <c r="UN303" s="158"/>
      <c r="UO303" s="158"/>
      <c r="UP303" s="158"/>
      <c r="UQ303" s="158"/>
      <c r="UR303" s="158"/>
      <c r="US303" s="158"/>
      <c r="UT303" s="158"/>
      <c r="UU303" s="158"/>
      <c r="UV303" s="158"/>
      <c r="UW303" s="158"/>
      <c r="UX303" s="158"/>
      <c r="UY303" s="158"/>
      <c r="UZ303" s="158"/>
      <c r="VA303" s="158"/>
      <c r="VB303" s="158"/>
      <c r="VC303" s="158"/>
      <c r="VD303" s="158"/>
      <c r="VE303" s="158"/>
      <c r="VF303" s="158"/>
      <c r="VG303" s="158"/>
      <c r="VH303" s="158"/>
      <c r="VI303" s="158"/>
      <c r="VJ303" s="158"/>
      <c r="VK303" s="158"/>
      <c r="VL303" s="158"/>
      <c r="VM303" s="158"/>
      <c r="VN303" s="158"/>
      <c r="VO303" s="158"/>
      <c r="VP303" s="158"/>
      <c r="VQ303" s="158"/>
      <c r="VR303" s="158"/>
      <c r="VS303" s="158"/>
      <c r="VT303" s="158"/>
      <c r="VU303" s="158"/>
      <c r="VV303" s="158"/>
      <c r="VW303" s="158"/>
      <c r="VX303" s="158"/>
      <c r="VY303" s="158"/>
      <c r="VZ303" s="158"/>
      <c r="WA303" s="158"/>
      <c r="WB303" s="158"/>
      <c r="WC303" s="158"/>
      <c r="WD303" s="158"/>
      <c r="WE303" s="158"/>
      <c r="WF303" s="158"/>
      <c r="WG303" s="158"/>
      <c r="WH303" s="158"/>
      <c r="WI303" s="158"/>
      <c r="WJ303" s="158"/>
      <c r="WK303" s="158"/>
      <c r="WL303" s="158"/>
      <c r="WM303" s="158"/>
      <c r="WN303" s="158"/>
      <c r="WO303" s="158"/>
      <c r="WP303" s="158"/>
      <c r="WQ303" s="158"/>
      <c r="WR303" s="158"/>
      <c r="WS303" s="158"/>
      <c r="WT303" s="158"/>
      <c r="WU303" s="158"/>
      <c r="WV303" s="158"/>
      <c r="WW303" s="158"/>
      <c r="WX303" s="158"/>
      <c r="WY303" s="158"/>
      <c r="WZ303" s="158"/>
      <c r="XA303" s="158"/>
      <c r="XB303" s="158"/>
      <c r="XC303" s="158"/>
      <c r="XD303" s="158"/>
      <c r="XE303" s="158"/>
      <c r="XF303" s="158"/>
      <c r="XG303" s="158"/>
      <c r="XH303" s="158"/>
      <c r="XI303" s="158"/>
      <c r="XJ303" s="158"/>
      <c r="XK303" s="158"/>
      <c r="XL303" s="158"/>
      <c r="XM303" s="158"/>
      <c r="XN303" s="158"/>
      <c r="XO303" s="158"/>
      <c r="XP303" s="158"/>
      <c r="XQ303" s="158"/>
      <c r="XR303" s="158"/>
      <c r="XS303" s="158"/>
      <c r="XT303" s="158"/>
      <c r="XU303" s="158"/>
      <c r="XV303" s="158"/>
      <c r="XW303" s="158"/>
      <c r="XX303" s="158"/>
      <c r="XY303" s="158"/>
      <c r="XZ303" s="158"/>
      <c r="YA303" s="158"/>
      <c r="YB303" s="158"/>
      <c r="YC303" s="158"/>
      <c r="YD303" s="158"/>
      <c r="YE303" s="158"/>
      <c r="YF303" s="158"/>
      <c r="YG303" s="158"/>
      <c r="YH303" s="158"/>
      <c r="YI303" s="158"/>
      <c r="YJ303" s="158"/>
      <c r="YK303" s="158"/>
      <c r="YL303" s="158"/>
      <c r="YM303" s="158"/>
      <c r="YN303" s="158"/>
      <c r="YO303" s="158"/>
      <c r="YP303" s="158"/>
      <c r="YQ303" s="158"/>
      <c r="YR303" s="158"/>
      <c r="YS303" s="158"/>
      <c r="YT303" s="158"/>
      <c r="YU303" s="158"/>
      <c r="YV303" s="158"/>
      <c r="YW303" s="158"/>
      <c r="YX303" s="158"/>
      <c r="YY303" s="158"/>
      <c r="YZ303" s="158"/>
      <c r="ZA303" s="158"/>
      <c r="ZB303" s="158"/>
      <c r="ZC303" s="158"/>
      <c r="ZD303" s="158"/>
      <c r="ZE303" s="158"/>
      <c r="ZF303" s="158"/>
      <c r="ZG303" s="158"/>
      <c r="ZH303" s="158"/>
      <c r="ZI303" s="158"/>
      <c r="ZJ303" s="158"/>
      <c r="ZK303" s="158"/>
      <c r="ZL303" s="158"/>
      <c r="ZM303" s="158"/>
      <c r="ZN303" s="158"/>
      <c r="ZO303" s="158"/>
      <c r="ZP303" s="158"/>
      <c r="ZQ303" s="158"/>
      <c r="ZR303" s="158"/>
      <c r="ZS303" s="158"/>
      <c r="ZT303" s="158"/>
      <c r="ZU303" s="158"/>
      <c r="ZV303" s="158"/>
      <c r="ZW303" s="158"/>
      <c r="ZX303" s="158"/>
      <c r="ZY303" s="158"/>
      <c r="ZZ303" s="158"/>
      <c r="AAA303" s="158"/>
      <c r="AAB303" s="158"/>
      <c r="AAC303" s="158"/>
      <c r="AAD303" s="158"/>
      <c r="AAE303" s="158"/>
      <c r="AAF303" s="158"/>
      <c r="AAG303" s="158"/>
      <c r="AAH303" s="158"/>
      <c r="AAI303" s="158"/>
      <c r="AAJ303" s="158"/>
      <c r="AAK303" s="158"/>
      <c r="AAL303" s="158"/>
      <c r="AAM303" s="158"/>
      <c r="AAN303" s="158"/>
      <c r="AAO303" s="158"/>
      <c r="AAP303" s="158"/>
      <c r="AAQ303" s="158"/>
      <c r="AAR303" s="158"/>
      <c r="AAS303" s="158"/>
      <c r="AAT303" s="158"/>
      <c r="AAU303" s="158"/>
      <c r="AAV303" s="158"/>
      <c r="AAW303" s="158"/>
      <c r="AAX303" s="158"/>
      <c r="AAY303" s="158"/>
      <c r="AAZ303" s="158"/>
      <c r="ABA303" s="158"/>
      <c r="ABB303" s="158"/>
      <c r="ABC303" s="158"/>
      <c r="ABD303" s="158"/>
      <c r="ABE303" s="158"/>
      <c r="ABF303" s="158"/>
      <c r="ABG303" s="158"/>
      <c r="ABH303" s="158"/>
      <c r="ABI303" s="158"/>
      <c r="ABJ303" s="158"/>
      <c r="ABK303" s="158"/>
      <c r="ABL303" s="158"/>
      <c r="ABM303" s="158"/>
      <c r="ABN303" s="158"/>
      <c r="ABO303" s="158"/>
      <c r="ABP303" s="158"/>
      <c r="ABQ303" s="158"/>
      <c r="ABR303" s="158"/>
      <c r="ABS303" s="158"/>
      <c r="ABT303" s="158"/>
      <c r="ABU303" s="158"/>
      <c r="ABV303" s="158"/>
      <c r="ABW303" s="158"/>
      <c r="ABX303" s="158"/>
      <c r="ABY303" s="158"/>
      <c r="ABZ303" s="158"/>
      <c r="ACA303" s="158"/>
      <c r="ACB303" s="158"/>
      <c r="ACC303" s="158"/>
      <c r="ACD303" s="158"/>
      <c r="ACE303" s="158"/>
      <c r="ACF303" s="158"/>
      <c r="ACG303" s="158"/>
      <c r="ACH303" s="158"/>
      <c r="ACI303" s="158"/>
      <c r="ACJ303" s="158"/>
      <c r="ACK303" s="158"/>
      <c r="ACL303" s="158"/>
      <c r="ACM303" s="158"/>
      <c r="ACN303" s="158"/>
      <c r="ACO303" s="158"/>
      <c r="ACP303" s="158"/>
      <c r="ACQ303" s="158"/>
      <c r="ACR303" s="158"/>
      <c r="ACS303" s="158"/>
      <c r="ACT303" s="158"/>
      <c r="ACU303" s="158"/>
      <c r="ACV303" s="158"/>
      <c r="ACW303" s="158"/>
      <c r="ACX303" s="158"/>
      <c r="ACY303" s="158"/>
      <c r="ACZ303" s="158"/>
      <c r="ADA303" s="158"/>
      <c r="ADB303" s="158"/>
      <c r="ADC303" s="158"/>
      <c r="ADD303" s="158"/>
      <c r="ADE303" s="158"/>
      <c r="ADF303" s="158"/>
      <c r="ADG303" s="158"/>
      <c r="ADH303" s="158"/>
      <c r="ADI303" s="158"/>
      <c r="ADJ303" s="158"/>
      <c r="ADK303" s="158"/>
      <c r="ADL303" s="158"/>
      <c r="ADM303" s="158"/>
      <c r="ADN303" s="158"/>
      <c r="ADO303" s="158"/>
      <c r="ADP303" s="158"/>
      <c r="ADQ303" s="158"/>
      <c r="ADR303" s="158"/>
      <c r="ADS303" s="158"/>
      <c r="ADT303" s="158"/>
      <c r="ADU303" s="158"/>
      <c r="ADV303" s="158"/>
      <c r="ADW303" s="158"/>
      <c r="ADX303" s="158"/>
      <c r="ADY303" s="158"/>
      <c r="ADZ303" s="158"/>
      <c r="AEA303" s="158"/>
      <c r="AEB303" s="158"/>
      <c r="AEC303" s="158"/>
      <c r="AED303" s="158"/>
    </row>
    <row r="304" spans="1:810" ht="27.6" customHeight="1" x14ac:dyDescent="0.3">
      <c r="A304" s="34"/>
      <c r="B304" s="51">
        <v>2</v>
      </c>
      <c r="C304" s="163" t="s">
        <v>654</v>
      </c>
      <c r="D304" s="149"/>
      <c r="F304" s="164"/>
      <c r="G304" s="165"/>
      <c r="J304" s="166"/>
      <c r="K304" s="166"/>
      <c r="L304" s="167"/>
      <c r="M304" s="168">
        <f>SUMIF($B$1:$B$302,"=2")/2</f>
        <v>51</v>
      </c>
      <c r="N304" s="153"/>
      <c r="AD304" s="139"/>
      <c r="AE304" s="139"/>
      <c r="AF304" s="139"/>
      <c r="AG304" s="139"/>
      <c r="AH304" s="139"/>
      <c r="AI304" s="139"/>
      <c r="AJ304" s="139"/>
      <c r="AK304" s="139"/>
      <c r="AL304" s="139"/>
      <c r="AM304" s="139"/>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c r="BH304" s="139"/>
      <c r="BI304" s="139"/>
      <c r="BJ304" s="139"/>
      <c r="BK304" s="139"/>
      <c r="BL304" s="139"/>
      <c r="BM304" s="139"/>
      <c r="BN304" s="139"/>
      <c r="BO304" s="139"/>
      <c r="BP304" s="139"/>
      <c r="BQ304" s="139"/>
      <c r="BR304" s="139"/>
      <c r="BS304" s="139"/>
      <c r="BT304" s="139"/>
      <c r="BU304" s="139"/>
      <c r="BV304" s="139"/>
      <c r="BW304" s="139"/>
      <c r="BX304" s="139"/>
      <c r="BY304" s="139"/>
      <c r="BZ304" s="139"/>
      <c r="CA304" s="139"/>
      <c r="CB304" s="139"/>
      <c r="CC304" s="139"/>
      <c r="CD304" s="139"/>
      <c r="CE304" s="139"/>
      <c r="CF304" s="139"/>
      <c r="CG304" s="139"/>
      <c r="CH304" s="139"/>
      <c r="CI304" s="139"/>
      <c r="CJ304" s="139"/>
      <c r="CK304" s="139"/>
      <c r="CL304" s="139"/>
      <c r="CM304" s="139"/>
      <c r="CN304" s="139"/>
      <c r="CO304" s="139"/>
      <c r="CP304" s="139"/>
      <c r="CQ304" s="139"/>
      <c r="CR304" s="139"/>
      <c r="CS304" s="139"/>
      <c r="CT304" s="139"/>
      <c r="CU304" s="139"/>
      <c r="CV304" s="139"/>
      <c r="CW304" s="139"/>
      <c r="CX304" s="139"/>
      <c r="CY304" s="139"/>
      <c r="CZ304" s="139"/>
      <c r="DA304" s="139"/>
      <c r="DB304" s="139"/>
      <c r="DC304" s="139"/>
      <c r="DD304" s="139"/>
      <c r="DE304" s="139"/>
      <c r="DF304" s="139"/>
      <c r="DG304" s="139"/>
      <c r="DH304" s="139"/>
      <c r="DI304" s="139"/>
      <c r="DJ304" s="139"/>
      <c r="DK304" s="139"/>
      <c r="DL304" s="139"/>
      <c r="DM304" s="139"/>
      <c r="DN304" s="139"/>
      <c r="DO304" s="139"/>
      <c r="DP304" s="139"/>
      <c r="DQ304" s="139"/>
      <c r="DR304" s="139"/>
      <c r="DS304" s="139"/>
      <c r="DT304" s="139"/>
      <c r="DU304" s="139"/>
      <c r="DV304" s="139"/>
      <c r="DW304" s="139"/>
      <c r="DX304" s="139"/>
      <c r="DY304" s="139"/>
      <c r="DZ304" s="139"/>
      <c r="EA304" s="139"/>
      <c r="EB304" s="139"/>
      <c r="EC304" s="139"/>
      <c r="ED304" s="139"/>
      <c r="EE304" s="139"/>
      <c r="EF304" s="139"/>
      <c r="EG304" s="139"/>
      <c r="EH304" s="139"/>
      <c r="EI304" s="139"/>
      <c r="EJ304" s="139"/>
      <c r="EK304" s="139"/>
      <c r="EL304" s="139"/>
      <c r="EM304" s="139"/>
      <c r="EN304" s="139"/>
      <c r="EO304" s="139"/>
      <c r="EP304" s="139"/>
      <c r="EQ304" s="139"/>
      <c r="ER304" s="139"/>
      <c r="ES304" s="139"/>
      <c r="ET304" s="139"/>
      <c r="EU304" s="139"/>
      <c r="EV304" s="139"/>
      <c r="EW304" s="139"/>
      <c r="EX304" s="139"/>
      <c r="EY304" s="139"/>
      <c r="EZ304" s="139"/>
      <c r="FA304" s="139"/>
      <c r="FB304" s="139"/>
      <c r="FC304" s="139"/>
      <c r="FD304" s="139"/>
      <c r="FE304" s="139"/>
      <c r="FF304" s="139"/>
      <c r="FG304" s="158"/>
      <c r="FH304" s="158"/>
      <c r="FI304" s="158"/>
      <c r="FJ304" s="158"/>
      <c r="FK304" s="158"/>
      <c r="FL304" s="158"/>
      <c r="FM304" s="158"/>
      <c r="FN304" s="158"/>
      <c r="FO304" s="158"/>
      <c r="FP304" s="158"/>
      <c r="FQ304" s="158"/>
      <c r="FR304" s="158"/>
      <c r="FS304" s="158"/>
      <c r="FT304" s="158"/>
      <c r="FU304" s="158"/>
      <c r="FV304" s="158"/>
      <c r="FW304" s="158"/>
      <c r="FX304" s="158"/>
      <c r="FY304" s="158"/>
      <c r="FZ304" s="158"/>
      <c r="GA304" s="158"/>
      <c r="GB304" s="158"/>
      <c r="GC304" s="158"/>
      <c r="GD304" s="158"/>
      <c r="GE304" s="158"/>
      <c r="GF304" s="158"/>
      <c r="GG304" s="158"/>
      <c r="GH304" s="158"/>
      <c r="GI304" s="158"/>
      <c r="GJ304" s="158"/>
      <c r="GK304" s="158"/>
      <c r="GL304" s="158"/>
      <c r="GM304" s="158"/>
      <c r="GN304" s="158"/>
      <c r="GO304" s="158"/>
      <c r="GP304" s="158"/>
      <c r="GQ304" s="158"/>
      <c r="GR304" s="158"/>
      <c r="GS304" s="158"/>
      <c r="GT304" s="158"/>
      <c r="GU304" s="158"/>
      <c r="GV304" s="158"/>
      <c r="GW304" s="158"/>
      <c r="GX304" s="158"/>
      <c r="GY304" s="158"/>
      <c r="GZ304" s="158"/>
      <c r="HA304" s="158"/>
      <c r="HB304" s="158"/>
      <c r="HC304" s="158"/>
      <c r="HD304" s="158"/>
      <c r="HE304" s="158"/>
      <c r="HF304" s="158"/>
      <c r="HG304" s="158"/>
      <c r="HH304" s="158"/>
      <c r="HI304" s="158"/>
      <c r="HJ304" s="158"/>
      <c r="HK304" s="158"/>
      <c r="HL304" s="158"/>
      <c r="HM304" s="158"/>
      <c r="HN304" s="158"/>
      <c r="HO304" s="158"/>
      <c r="HP304" s="158"/>
      <c r="HQ304" s="158"/>
      <c r="HR304" s="158"/>
      <c r="HS304" s="158"/>
      <c r="HT304" s="158"/>
      <c r="HU304" s="158"/>
      <c r="HV304" s="158"/>
      <c r="HW304" s="158"/>
      <c r="HX304" s="158"/>
      <c r="HY304" s="158"/>
      <c r="HZ304" s="158"/>
      <c r="IA304" s="158"/>
      <c r="IB304" s="158"/>
      <c r="IC304" s="158"/>
      <c r="ID304" s="158"/>
      <c r="IE304" s="158"/>
      <c r="IF304" s="158"/>
      <c r="IG304" s="158"/>
      <c r="IH304" s="158"/>
      <c r="II304" s="158"/>
      <c r="IJ304" s="158"/>
      <c r="IK304" s="158"/>
      <c r="IL304" s="158"/>
      <c r="IM304" s="158"/>
      <c r="IN304" s="158"/>
      <c r="IO304" s="158"/>
      <c r="IP304" s="158"/>
      <c r="IQ304" s="158"/>
      <c r="IR304" s="158"/>
      <c r="IS304" s="158"/>
      <c r="IT304" s="158"/>
      <c r="IU304" s="158"/>
      <c r="IV304" s="158"/>
      <c r="IW304" s="158"/>
      <c r="IX304" s="158"/>
      <c r="IY304" s="158"/>
      <c r="IZ304" s="158"/>
      <c r="JA304" s="158"/>
      <c r="JB304" s="158"/>
      <c r="JC304" s="158"/>
      <c r="JD304" s="158"/>
      <c r="JE304" s="158"/>
      <c r="JF304" s="158"/>
      <c r="JG304" s="158"/>
      <c r="JH304" s="158"/>
      <c r="JI304" s="158"/>
      <c r="JJ304" s="158"/>
      <c r="JK304" s="158"/>
      <c r="JL304" s="158"/>
      <c r="JM304" s="158"/>
      <c r="JN304" s="158"/>
      <c r="JO304" s="158"/>
      <c r="JP304" s="158"/>
      <c r="JQ304" s="158"/>
      <c r="JR304" s="158"/>
      <c r="JS304" s="158"/>
      <c r="JT304" s="158"/>
      <c r="JU304" s="158"/>
      <c r="JV304" s="158"/>
      <c r="JW304" s="158"/>
      <c r="JX304" s="158"/>
      <c r="JY304" s="158"/>
      <c r="JZ304" s="158"/>
      <c r="KA304" s="158"/>
      <c r="KB304" s="158"/>
      <c r="KC304" s="158"/>
      <c r="KD304" s="158"/>
      <c r="KE304" s="158"/>
      <c r="KF304" s="158"/>
      <c r="KG304" s="158"/>
      <c r="KH304" s="158"/>
      <c r="KI304" s="158"/>
      <c r="KJ304" s="158"/>
      <c r="KK304" s="158"/>
      <c r="KL304" s="158"/>
      <c r="KM304" s="158"/>
      <c r="KN304" s="158"/>
      <c r="KO304" s="158"/>
      <c r="KP304" s="158"/>
      <c r="KQ304" s="158"/>
      <c r="KR304" s="158"/>
      <c r="KS304" s="158"/>
      <c r="KT304" s="158"/>
      <c r="KU304" s="158"/>
      <c r="KV304" s="158"/>
      <c r="KW304" s="158"/>
      <c r="KX304" s="158"/>
      <c r="KY304" s="158"/>
      <c r="KZ304" s="158"/>
      <c r="LA304" s="158"/>
      <c r="LB304" s="158"/>
      <c r="LC304" s="158"/>
      <c r="LD304" s="158"/>
      <c r="LE304" s="158"/>
      <c r="LF304" s="158"/>
      <c r="LG304" s="158"/>
      <c r="LH304" s="158"/>
      <c r="LI304" s="158"/>
      <c r="LJ304" s="158"/>
      <c r="LK304" s="158"/>
      <c r="LL304" s="158"/>
      <c r="LM304" s="158"/>
      <c r="LN304" s="158"/>
      <c r="LO304" s="158"/>
      <c r="LP304" s="158"/>
      <c r="LQ304" s="158"/>
      <c r="LR304" s="158"/>
      <c r="LS304" s="158"/>
      <c r="LT304" s="158"/>
      <c r="LU304" s="158"/>
      <c r="LV304" s="158"/>
      <c r="LW304" s="158"/>
      <c r="LX304" s="158"/>
      <c r="LY304" s="158"/>
      <c r="LZ304" s="158"/>
      <c r="MA304" s="158"/>
      <c r="MB304" s="158"/>
      <c r="MC304" s="158"/>
      <c r="MD304" s="158"/>
      <c r="ME304" s="158"/>
      <c r="MF304" s="158"/>
      <c r="MG304" s="158"/>
      <c r="MH304" s="158"/>
      <c r="MI304" s="158"/>
      <c r="MJ304" s="158"/>
      <c r="MK304" s="158"/>
      <c r="ML304" s="158"/>
      <c r="MM304" s="158"/>
      <c r="MN304" s="158"/>
      <c r="MO304" s="158"/>
      <c r="MP304" s="158"/>
      <c r="MQ304" s="158"/>
      <c r="MR304" s="158"/>
      <c r="MS304" s="158"/>
      <c r="MT304" s="158"/>
      <c r="MU304" s="158"/>
      <c r="MV304" s="158"/>
      <c r="MW304" s="158"/>
      <c r="MX304" s="158"/>
      <c r="MY304" s="158"/>
      <c r="MZ304" s="158"/>
      <c r="NA304" s="158"/>
      <c r="NB304" s="158"/>
      <c r="NC304" s="158"/>
      <c r="ND304" s="158"/>
      <c r="NE304" s="158"/>
      <c r="NF304" s="158"/>
      <c r="NG304" s="158"/>
      <c r="NH304" s="158"/>
      <c r="NI304" s="158"/>
      <c r="NJ304" s="158"/>
      <c r="NK304" s="158"/>
      <c r="NL304" s="158"/>
      <c r="NM304" s="158"/>
      <c r="NN304" s="158"/>
      <c r="NO304" s="158"/>
      <c r="NP304" s="158"/>
      <c r="NQ304" s="158"/>
      <c r="NR304" s="158"/>
      <c r="NS304" s="158"/>
      <c r="NT304" s="158"/>
      <c r="NU304" s="158"/>
      <c r="NV304" s="158"/>
      <c r="NW304" s="158"/>
      <c r="NX304" s="158"/>
      <c r="NY304" s="158"/>
      <c r="NZ304" s="158"/>
      <c r="OA304" s="158"/>
      <c r="OB304" s="158"/>
      <c r="OC304" s="158"/>
      <c r="OD304" s="158"/>
      <c r="OE304" s="158"/>
      <c r="OF304" s="158"/>
      <c r="OG304" s="158"/>
      <c r="OH304" s="158"/>
      <c r="OI304" s="158"/>
      <c r="OJ304" s="158"/>
      <c r="OK304" s="158"/>
      <c r="OL304" s="158"/>
      <c r="OM304" s="158"/>
      <c r="ON304" s="158"/>
      <c r="OO304" s="158"/>
      <c r="OP304" s="158"/>
      <c r="OQ304" s="158"/>
      <c r="OR304" s="158"/>
      <c r="OS304" s="158"/>
      <c r="OT304" s="158"/>
      <c r="OU304" s="158"/>
      <c r="OV304" s="158"/>
      <c r="OW304" s="158"/>
      <c r="OX304" s="158"/>
      <c r="OY304" s="158"/>
      <c r="OZ304" s="158"/>
      <c r="PA304" s="158"/>
      <c r="PB304" s="158"/>
      <c r="PC304" s="158"/>
      <c r="PD304" s="158"/>
      <c r="PE304" s="158"/>
      <c r="PF304" s="158"/>
      <c r="PG304" s="158"/>
      <c r="PH304" s="158"/>
      <c r="PI304" s="158"/>
      <c r="PJ304" s="158"/>
      <c r="PK304" s="158"/>
      <c r="PL304" s="158"/>
      <c r="PM304" s="158"/>
      <c r="PN304" s="158"/>
      <c r="PO304" s="158"/>
      <c r="PP304" s="158"/>
      <c r="PQ304" s="158"/>
      <c r="PR304" s="158"/>
      <c r="PS304" s="158"/>
      <c r="PT304" s="158"/>
      <c r="PU304" s="158"/>
      <c r="PV304" s="158"/>
      <c r="PW304" s="158"/>
      <c r="PX304" s="158"/>
      <c r="PY304" s="158"/>
      <c r="PZ304" s="158"/>
      <c r="QA304" s="158"/>
      <c r="QB304" s="158"/>
      <c r="QC304" s="158"/>
      <c r="QD304" s="158"/>
      <c r="QE304" s="158"/>
      <c r="QF304" s="158"/>
      <c r="QG304" s="158"/>
      <c r="QH304" s="158"/>
      <c r="QI304" s="158"/>
      <c r="QJ304" s="158"/>
      <c r="QK304" s="158"/>
      <c r="QL304" s="158"/>
      <c r="QM304" s="158"/>
      <c r="QN304" s="158"/>
      <c r="QO304" s="158"/>
      <c r="QP304" s="158"/>
      <c r="QQ304" s="158"/>
      <c r="QR304" s="158"/>
      <c r="QS304" s="158"/>
      <c r="QT304" s="158"/>
      <c r="QU304" s="158"/>
      <c r="QV304" s="158"/>
      <c r="QW304" s="158"/>
      <c r="QX304" s="158"/>
      <c r="QY304" s="158"/>
      <c r="QZ304" s="158"/>
      <c r="RA304" s="158"/>
      <c r="RB304" s="158"/>
      <c r="RC304" s="158"/>
      <c r="RD304" s="158"/>
      <c r="RE304" s="158"/>
      <c r="RF304" s="158"/>
      <c r="RG304" s="158"/>
      <c r="RH304" s="158"/>
      <c r="RI304" s="158"/>
      <c r="RJ304" s="158"/>
      <c r="RK304" s="158"/>
      <c r="RL304" s="158"/>
      <c r="RM304" s="158"/>
      <c r="RN304" s="158"/>
      <c r="RO304" s="158"/>
      <c r="RP304" s="158"/>
      <c r="RQ304" s="158"/>
      <c r="RR304" s="158"/>
      <c r="RS304" s="158"/>
      <c r="RT304" s="158"/>
      <c r="RU304" s="158"/>
      <c r="RV304" s="158"/>
      <c r="RW304" s="158"/>
      <c r="RX304" s="158"/>
      <c r="RY304" s="158"/>
      <c r="RZ304" s="158"/>
      <c r="SA304" s="158"/>
      <c r="SB304" s="158"/>
      <c r="SC304" s="158"/>
      <c r="SD304" s="158"/>
      <c r="SE304" s="158"/>
      <c r="SF304" s="158"/>
      <c r="SG304" s="158"/>
      <c r="SH304" s="158"/>
      <c r="SI304" s="158"/>
      <c r="SJ304" s="158"/>
      <c r="SK304" s="158"/>
      <c r="SL304" s="158"/>
      <c r="SM304" s="158"/>
      <c r="SN304" s="158"/>
      <c r="SO304" s="158"/>
      <c r="SP304" s="158"/>
      <c r="SQ304" s="158"/>
      <c r="SR304" s="158"/>
      <c r="SS304" s="158"/>
      <c r="ST304" s="158"/>
      <c r="SU304" s="158"/>
      <c r="SV304" s="158"/>
      <c r="SW304" s="158"/>
      <c r="SX304" s="158"/>
      <c r="SY304" s="158"/>
      <c r="SZ304" s="158"/>
      <c r="TA304" s="158"/>
      <c r="TB304" s="158"/>
      <c r="TC304" s="158"/>
      <c r="TD304" s="158"/>
      <c r="TE304" s="158"/>
      <c r="TF304" s="158"/>
      <c r="TG304" s="158"/>
      <c r="TH304" s="158"/>
      <c r="TI304" s="158"/>
      <c r="TJ304" s="158"/>
      <c r="TK304" s="158"/>
      <c r="TL304" s="158"/>
      <c r="TM304" s="158"/>
      <c r="TN304" s="158"/>
      <c r="TO304" s="158"/>
      <c r="TP304" s="158"/>
      <c r="TQ304" s="158"/>
      <c r="TR304" s="158"/>
      <c r="TS304" s="158"/>
      <c r="TT304" s="158"/>
      <c r="TU304" s="158"/>
      <c r="TV304" s="158"/>
      <c r="TW304" s="158"/>
      <c r="TX304" s="158"/>
      <c r="TY304" s="158"/>
      <c r="TZ304" s="158"/>
      <c r="UA304" s="158"/>
      <c r="UB304" s="158"/>
      <c r="UC304" s="158"/>
      <c r="UD304" s="158"/>
      <c r="UE304" s="158"/>
      <c r="UF304" s="158"/>
      <c r="UG304" s="158"/>
      <c r="UH304" s="158"/>
      <c r="UI304" s="158"/>
      <c r="UJ304" s="158"/>
      <c r="UK304" s="158"/>
      <c r="UL304" s="158"/>
      <c r="UM304" s="158"/>
      <c r="UN304" s="158"/>
      <c r="UO304" s="158"/>
      <c r="UP304" s="158"/>
      <c r="UQ304" s="158"/>
      <c r="UR304" s="158"/>
      <c r="US304" s="158"/>
      <c r="UT304" s="158"/>
      <c r="UU304" s="158"/>
      <c r="UV304" s="158"/>
      <c r="UW304" s="158"/>
      <c r="UX304" s="158"/>
      <c r="UY304" s="158"/>
      <c r="UZ304" s="158"/>
      <c r="VA304" s="158"/>
      <c r="VB304" s="158"/>
      <c r="VC304" s="158"/>
      <c r="VD304" s="158"/>
      <c r="VE304" s="158"/>
      <c r="VF304" s="158"/>
      <c r="VG304" s="158"/>
      <c r="VH304" s="158"/>
      <c r="VI304" s="158"/>
      <c r="VJ304" s="158"/>
      <c r="VK304" s="158"/>
      <c r="VL304" s="158"/>
      <c r="VM304" s="158"/>
      <c r="VN304" s="158"/>
      <c r="VO304" s="158"/>
      <c r="VP304" s="158"/>
      <c r="VQ304" s="158"/>
      <c r="VR304" s="158"/>
      <c r="VS304" s="158"/>
      <c r="VT304" s="158"/>
      <c r="VU304" s="158"/>
      <c r="VV304" s="158"/>
      <c r="VW304" s="158"/>
      <c r="VX304" s="158"/>
      <c r="VY304" s="158"/>
      <c r="VZ304" s="158"/>
      <c r="WA304" s="158"/>
      <c r="WB304" s="158"/>
      <c r="WC304" s="158"/>
      <c r="WD304" s="158"/>
      <c r="WE304" s="158"/>
      <c r="WF304" s="158"/>
      <c r="WG304" s="158"/>
      <c r="WH304" s="158"/>
      <c r="WI304" s="158"/>
      <c r="WJ304" s="158"/>
      <c r="WK304" s="158"/>
      <c r="WL304" s="158"/>
      <c r="WM304" s="158"/>
      <c r="WN304" s="158"/>
      <c r="WO304" s="158"/>
      <c r="WP304" s="158"/>
      <c r="WQ304" s="158"/>
      <c r="WR304" s="158"/>
      <c r="WS304" s="158"/>
      <c r="WT304" s="158"/>
      <c r="WU304" s="158"/>
      <c r="WV304" s="158"/>
      <c r="WW304" s="158"/>
      <c r="WX304" s="158"/>
      <c r="WY304" s="158"/>
      <c r="WZ304" s="158"/>
      <c r="XA304" s="158"/>
      <c r="XB304" s="158"/>
      <c r="XC304" s="158"/>
      <c r="XD304" s="158"/>
      <c r="XE304" s="158"/>
      <c r="XF304" s="158"/>
      <c r="XG304" s="158"/>
      <c r="XH304" s="158"/>
      <c r="XI304" s="158"/>
      <c r="XJ304" s="158"/>
      <c r="XK304" s="158"/>
      <c r="XL304" s="158"/>
      <c r="XM304" s="158"/>
      <c r="XN304" s="158"/>
      <c r="XO304" s="158"/>
      <c r="XP304" s="158"/>
      <c r="XQ304" s="158"/>
      <c r="XR304" s="158"/>
      <c r="XS304" s="158"/>
      <c r="XT304" s="158"/>
      <c r="XU304" s="158"/>
      <c r="XV304" s="158"/>
      <c r="XW304" s="158"/>
      <c r="XX304" s="158"/>
      <c r="XY304" s="158"/>
      <c r="XZ304" s="158"/>
      <c r="YA304" s="158"/>
      <c r="YB304" s="158"/>
      <c r="YC304" s="158"/>
      <c r="YD304" s="158"/>
      <c r="YE304" s="158"/>
      <c r="YF304" s="158"/>
      <c r="YG304" s="158"/>
      <c r="YH304" s="158"/>
      <c r="YI304" s="158"/>
      <c r="YJ304" s="158"/>
      <c r="YK304" s="158"/>
      <c r="YL304" s="158"/>
      <c r="YM304" s="158"/>
      <c r="YN304" s="158"/>
      <c r="YO304" s="158"/>
      <c r="YP304" s="158"/>
      <c r="YQ304" s="158"/>
      <c r="YR304" s="158"/>
      <c r="YS304" s="158"/>
      <c r="YT304" s="158"/>
      <c r="YU304" s="158"/>
      <c r="YV304" s="158"/>
      <c r="YW304" s="158"/>
      <c r="YX304" s="158"/>
      <c r="YY304" s="158"/>
      <c r="YZ304" s="158"/>
      <c r="ZA304" s="158"/>
      <c r="ZB304" s="158"/>
      <c r="ZC304" s="158"/>
      <c r="ZD304" s="158"/>
      <c r="ZE304" s="158"/>
      <c r="ZF304" s="158"/>
      <c r="ZG304" s="158"/>
      <c r="ZH304" s="158"/>
      <c r="ZI304" s="158"/>
      <c r="ZJ304" s="158"/>
      <c r="ZK304" s="158"/>
      <c r="ZL304" s="158"/>
      <c r="ZM304" s="158"/>
      <c r="ZN304" s="158"/>
      <c r="ZO304" s="158"/>
      <c r="ZP304" s="158"/>
      <c r="ZQ304" s="158"/>
      <c r="ZR304" s="158"/>
      <c r="ZS304" s="158"/>
      <c r="ZT304" s="158"/>
      <c r="ZU304" s="158"/>
      <c r="ZV304" s="158"/>
      <c r="ZW304" s="158"/>
      <c r="ZX304" s="158"/>
      <c r="ZY304" s="158"/>
      <c r="ZZ304" s="158"/>
      <c r="AAA304" s="158"/>
      <c r="AAB304" s="158"/>
      <c r="AAC304" s="158"/>
      <c r="AAD304" s="158"/>
      <c r="AAE304" s="158"/>
      <c r="AAF304" s="158"/>
      <c r="AAG304" s="158"/>
      <c r="AAH304" s="158"/>
      <c r="AAI304" s="158"/>
      <c r="AAJ304" s="158"/>
      <c r="AAK304" s="158"/>
      <c r="AAL304" s="158"/>
      <c r="AAM304" s="158"/>
      <c r="AAN304" s="158"/>
      <c r="AAO304" s="158"/>
      <c r="AAP304" s="158"/>
      <c r="AAQ304" s="158"/>
      <c r="AAR304" s="158"/>
      <c r="AAS304" s="158"/>
      <c r="AAT304" s="158"/>
      <c r="AAU304" s="158"/>
      <c r="AAV304" s="158"/>
      <c r="AAW304" s="158"/>
      <c r="AAX304" s="158"/>
      <c r="AAY304" s="158"/>
      <c r="AAZ304" s="158"/>
      <c r="ABA304" s="158"/>
      <c r="ABB304" s="158"/>
      <c r="ABC304" s="158"/>
      <c r="ABD304" s="158"/>
      <c r="ABE304" s="158"/>
      <c r="ABF304" s="158"/>
      <c r="ABG304" s="158"/>
      <c r="ABH304" s="158"/>
      <c r="ABI304" s="158"/>
      <c r="ABJ304" s="158"/>
      <c r="ABK304" s="158"/>
      <c r="ABL304" s="158"/>
      <c r="ABM304" s="158"/>
      <c r="ABN304" s="158"/>
      <c r="ABO304" s="158"/>
      <c r="ABP304" s="158"/>
      <c r="ABQ304" s="158"/>
      <c r="ABR304" s="158"/>
      <c r="ABS304" s="158"/>
      <c r="ABT304" s="158"/>
      <c r="ABU304" s="158"/>
      <c r="ABV304" s="158"/>
      <c r="ABW304" s="158"/>
      <c r="ABX304" s="158"/>
      <c r="ABY304" s="158"/>
      <c r="ABZ304" s="158"/>
      <c r="ACA304" s="158"/>
      <c r="ACB304" s="158"/>
      <c r="ACC304" s="158"/>
      <c r="ACD304" s="158"/>
      <c r="ACE304" s="158"/>
      <c r="ACF304" s="158"/>
      <c r="ACG304" s="158"/>
      <c r="ACH304" s="158"/>
      <c r="ACI304" s="158"/>
      <c r="ACJ304" s="158"/>
      <c r="ACK304" s="158"/>
      <c r="ACL304" s="158"/>
      <c r="ACM304" s="158"/>
      <c r="ACN304" s="158"/>
      <c r="ACO304" s="158"/>
      <c r="ACP304" s="158"/>
      <c r="ACQ304" s="158"/>
      <c r="ACR304" s="158"/>
      <c r="ACS304" s="158"/>
      <c r="ACT304" s="158"/>
      <c r="ACU304" s="158"/>
      <c r="ACV304" s="158"/>
      <c r="ACW304" s="158"/>
      <c r="ACX304" s="158"/>
      <c r="ACY304" s="158"/>
      <c r="ACZ304" s="158"/>
      <c r="ADA304" s="158"/>
      <c r="ADB304" s="158"/>
      <c r="ADC304" s="158"/>
      <c r="ADD304" s="158"/>
      <c r="ADE304" s="158"/>
      <c r="ADF304" s="158"/>
      <c r="ADG304" s="158"/>
      <c r="ADH304" s="158"/>
      <c r="ADI304" s="158"/>
      <c r="ADJ304" s="158"/>
      <c r="ADK304" s="158"/>
      <c r="ADL304" s="158"/>
      <c r="ADM304" s="158"/>
      <c r="ADN304" s="158"/>
      <c r="ADO304" s="158"/>
      <c r="ADP304" s="158"/>
      <c r="ADQ304" s="158"/>
      <c r="ADR304" s="158"/>
      <c r="ADS304" s="158"/>
      <c r="ADT304" s="158"/>
      <c r="ADU304" s="158"/>
      <c r="ADV304" s="158"/>
      <c r="ADW304" s="158"/>
      <c r="ADX304" s="158"/>
      <c r="ADY304" s="158"/>
      <c r="ADZ304" s="158"/>
      <c r="AEA304" s="158"/>
      <c r="AEB304" s="158"/>
      <c r="AEC304" s="158"/>
      <c r="AED304" s="158"/>
    </row>
    <row r="305" spans="1:810" ht="27.6" customHeight="1" x14ac:dyDescent="0.3">
      <c r="A305" s="49"/>
      <c r="B305" s="51">
        <v>3</v>
      </c>
      <c r="C305" s="163" t="s">
        <v>655</v>
      </c>
      <c r="D305" s="169"/>
      <c r="F305" s="164"/>
      <c r="G305" s="165"/>
      <c r="J305" s="166"/>
      <c r="K305" s="166"/>
      <c r="L305" s="167"/>
      <c r="M305" s="168">
        <f>SUMIF($B$1:$B$302,"=3")/3</f>
        <v>184</v>
      </c>
      <c r="N305" s="153"/>
      <c r="AD305" s="139"/>
      <c r="AE305" s="139"/>
      <c r="AF305" s="139"/>
      <c r="AG305" s="139"/>
      <c r="AH305" s="139"/>
      <c r="AI305" s="139"/>
      <c r="AJ305" s="139"/>
      <c r="AK305" s="139"/>
      <c r="AL305" s="139"/>
      <c r="AM305" s="139"/>
      <c r="AN305" s="139"/>
      <c r="AO305" s="139"/>
      <c r="AP305" s="139"/>
      <c r="AQ305" s="139"/>
      <c r="AR305" s="139"/>
      <c r="AS305" s="139"/>
      <c r="AT305" s="139"/>
      <c r="AU305" s="139"/>
      <c r="AV305" s="139"/>
      <c r="AW305" s="139"/>
      <c r="AX305" s="139"/>
      <c r="AY305" s="139"/>
      <c r="AZ305" s="139"/>
      <c r="BA305" s="139"/>
      <c r="BB305" s="139"/>
      <c r="BC305" s="139"/>
      <c r="BD305" s="139"/>
      <c r="BE305" s="139"/>
      <c r="BF305" s="139"/>
      <c r="BG305" s="139"/>
      <c r="BH305" s="139"/>
      <c r="BI305" s="139"/>
      <c r="BJ305" s="139"/>
      <c r="BK305" s="139"/>
      <c r="BL305" s="139"/>
      <c r="BM305" s="139"/>
      <c r="BN305" s="139"/>
      <c r="BO305" s="139"/>
      <c r="BP305" s="139"/>
      <c r="BQ305" s="139"/>
      <c r="BR305" s="139"/>
      <c r="BS305" s="139"/>
      <c r="BT305" s="139"/>
      <c r="BU305" s="139"/>
      <c r="BV305" s="139"/>
      <c r="BW305" s="139"/>
      <c r="BX305" s="139"/>
      <c r="BY305" s="139"/>
      <c r="BZ305" s="139"/>
      <c r="CA305" s="139"/>
      <c r="CB305" s="139"/>
      <c r="CC305" s="139"/>
      <c r="CD305" s="139"/>
      <c r="CE305" s="139"/>
      <c r="CF305" s="139"/>
      <c r="CG305" s="139"/>
      <c r="CH305" s="139"/>
      <c r="CI305" s="139"/>
      <c r="CJ305" s="139"/>
      <c r="CK305" s="139"/>
      <c r="CL305" s="139"/>
      <c r="CM305" s="139"/>
      <c r="CN305" s="139"/>
      <c r="CO305" s="139"/>
      <c r="CP305" s="139"/>
      <c r="CQ305" s="139"/>
      <c r="CR305" s="139"/>
      <c r="CS305" s="139"/>
      <c r="CT305" s="139"/>
      <c r="CU305" s="139"/>
      <c r="CV305" s="139"/>
      <c r="CW305" s="139"/>
      <c r="CX305" s="139"/>
      <c r="CY305" s="139"/>
      <c r="CZ305" s="139"/>
      <c r="DA305" s="139"/>
      <c r="DB305" s="139"/>
      <c r="DC305" s="139"/>
      <c r="DD305" s="139"/>
      <c r="DE305" s="139"/>
      <c r="DF305" s="139"/>
      <c r="DG305" s="139"/>
      <c r="DH305" s="139"/>
      <c r="DI305" s="139"/>
      <c r="DJ305" s="139"/>
      <c r="DK305" s="139"/>
      <c r="DL305" s="139"/>
      <c r="DM305" s="139"/>
      <c r="DN305" s="139"/>
      <c r="DO305" s="139"/>
      <c r="DP305" s="139"/>
      <c r="DQ305" s="139"/>
      <c r="DR305" s="139"/>
      <c r="DS305" s="139"/>
      <c r="DT305" s="139"/>
      <c r="DU305" s="139"/>
      <c r="DV305" s="139"/>
      <c r="DW305" s="139"/>
      <c r="DX305" s="139"/>
      <c r="DY305" s="139"/>
      <c r="DZ305" s="139"/>
      <c r="EA305" s="139"/>
      <c r="EB305" s="139"/>
      <c r="EC305" s="139"/>
      <c r="ED305" s="139"/>
      <c r="EE305" s="139"/>
      <c r="EF305" s="139"/>
      <c r="EG305" s="139"/>
      <c r="EH305" s="139"/>
      <c r="EI305" s="139"/>
      <c r="EJ305" s="139"/>
      <c r="EK305" s="139"/>
      <c r="EL305" s="139"/>
      <c r="EM305" s="139"/>
      <c r="EN305" s="139"/>
      <c r="EO305" s="139"/>
      <c r="EP305" s="139"/>
      <c r="EQ305" s="139"/>
      <c r="ER305" s="139"/>
      <c r="ES305" s="139"/>
      <c r="ET305" s="139"/>
      <c r="EU305" s="139"/>
      <c r="EV305" s="139"/>
      <c r="EW305" s="139"/>
      <c r="EX305" s="139"/>
      <c r="EY305" s="139"/>
      <c r="EZ305" s="139"/>
      <c r="FA305" s="139"/>
      <c r="FB305" s="139"/>
      <c r="FC305" s="139"/>
      <c r="FD305" s="139"/>
      <c r="FE305" s="139"/>
      <c r="FF305" s="139"/>
      <c r="FG305" s="158"/>
      <c r="FH305" s="158"/>
      <c r="FI305" s="158"/>
      <c r="FJ305" s="158"/>
      <c r="FK305" s="158"/>
      <c r="FL305" s="158"/>
      <c r="FM305" s="158"/>
      <c r="FN305" s="158"/>
      <c r="FO305" s="158"/>
      <c r="FP305" s="158"/>
      <c r="FQ305" s="158"/>
      <c r="FR305" s="158"/>
      <c r="FS305" s="158"/>
      <c r="FT305" s="158"/>
      <c r="FU305" s="158"/>
      <c r="FV305" s="158"/>
      <c r="FW305" s="158"/>
      <c r="FX305" s="158"/>
      <c r="FY305" s="158"/>
      <c r="FZ305" s="158"/>
      <c r="GA305" s="158"/>
      <c r="GB305" s="158"/>
      <c r="GC305" s="158"/>
      <c r="GD305" s="158"/>
      <c r="GE305" s="158"/>
      <c r="GF305" s="158"/>
      <c r="GG305" s="158"/>
      <c r="GH305" s="158"/>
      <c r="GI305" s="158"/>
      <c r="GJ305" s="158"/>
      <c r="GK305" s="158"/>
      <c r="GL305" s="158"/>
      <c r="GM305" s="158"/>
      <c r="GN305" s="158"/>
      <c r="GO305" s="158"/>
      <c r="GP305" s="158"/>
      <c r="GQ305" s="158"/>
      <c r="GR305" s="158"/>
      <c r="GS305" s="158"/>
      <c r="GT305" s="158"/>
      <c r="GU305" s="158"/>
      <c r="GV305" s="158"/>
      <c r="GW305" s="158"/>
      <c r="GX305" s="158"/>
      <c r="GY305" s="158"/>
      <c r="GZ305" s="158"/>
      <c r="HA305" s="158"/>
      <c r="HB305" s="158"/>
      <c r="HC305" s="158"/>
      <c r="HD305" s="158"/>
      <c r="HE305" s="158"/>
      <c r="HF305" s="158"/>
      <c r="HG305" s="158"/>
      <c r="HH305" s="158"/>
      <c r="HI305" s="158"/>
      <c r="HJ305" s="158"/>
      <c r="HK305" s="158"/>
      <c r="HL305" s="158"/>
      <c r="HM305" s="158"/>
      <c r="HN305" s="158"/>
      <c r="HO305" s="158"/>
      <c r="HP305" s="158"/>
      <c r="HQ305" s="158"/>
      <c r="HR305" s="158"/>
      <c r="HS305" s="158"/>
      <c r="HT305" s="158"/>
      <c r="HU305" s="158"/>
      <c r="HV305" s="158"/>
      <c r="HW305" s="158"/>
      <c r="HX305" s="158"/>
      <c r="HY305" s="158"/>
      <c r="HZ305" s="158"/>
      <c r="IA305" s="158"/>
      <c r="IB305" s="158"/>
      <c r="IC305" s="158"/>
      <c r="ID305" s="158"/>
      <c r="IE305" s="158"/>
      <c r="IF305" s="158"/>
      <c r="IG305" s="158"/>
      <c r="IH305" s="158"/>
      <c r="II305" s="158"/>
      <c r="IJ305" s="158"/>
      <c r="IK305" s="158"/>
      <c r="IL305" s="158"/>
      <c r="IM305" s="158"/>
      <c r="IN305" s="158"/>
      <c r="IO305" s="158"/>
      <c r="IP305" s="158"/>
      <c r="IQ305" s="158"/>
      <c r="IR305" s="158"/>
      <c r="IS305" s="158"/>
      <c r="IT305" s="158"/>
      <c r="IU305" s="158"/>
      <c r="IV305" s="158"/>
      <c r="IW305" s="158"/>
      <c r="IX305" s="158"/>
      <c r="IY305" s="158"/>
      <c r="IZ305" s="158"/>
      <c r="JA305" s="158"/>
      <c r="JB305" s="158"/>
      <c r="JC305" s="158"/>
      <c r="JD305" s="158"/>
      <c r="JE305" s="158"/>
      <c r="JF305" s="158"/>
      <c r="JG305" s="158"/>
      <c r="JH305" s="158"/>
      <c r="JI305" s="158"/>
      <c r="JJ305" s="158"/>
      <c r="JK305" s="158"/>
      <c r="JL305" s="158"/>
      <c r="JM305" s="158"/>
      <c r="JN305" s="158"/>
      <c r="JO305" s="158"/>
      <c r="JP305" s="158"/>
      <c r="JQ305" s="158"/>
      <c r="JR305" s="158"/>
      <c r="JS305" s="158"/>
      <c r="JT305" s="158"/>
      <c r="JU305" s="158"/>
      <c r="JV305" s="158"/>
      <c r="JW305" s="158"/>
      <c r="JX305" s="158"/>
      <c r="JY305" s="158"/>
      <c r="JZ305" s="158"/>
      <c r="KA305" s="158"/>
      <c r="KB305" s="158"/>
      <c r="KC305" s="158"/>
      <c r="KD305" s="158"/>
      <c r="KE305" s="158"/>
      <c r="KF305" s="158"/>
      <c r="KG305" s="158"/>
      <c r="KH305" s="158"/>
      <c r="KI305" s="158"/>
      <c r="KJ305" s="158"/>
      <c r="KK305" s="158"/>
      <c r="KL305" s="158"/>
      <c r="KM305" s="158"/>
      <c r="KN305" s="158"/>
      <c r="KO305" s="158"/>
      <c r="KP305" s="158"/>
      <c r="KQ305" s="158"/>
      <c r="KR305" s="158"/>
      <c r="KS305" s="158"/>
      <c r="KT305" s="158"/>
      <c r="KU305" s="158"/>
      <c r="KV305" s="158"/>
      <c r="KW305" s="158"/>
      <c r="KX305" s="158"/>
      <c r="KY305" s="158"/>
      <c r="KZ305" s="158"/>
      <c r="LA305" s="158"/>
      <c r="LB305" s="158"/>
      <c r="LC305" s="158"/>
      <c r="LD305" s="158"/>
      <c r="LE305" s="158"/>
      <c r="LF305" s="158"/>
      <c r="LG305" s="158"/>
      <c r="LH305" s="158"/>
      <c r="LI305" s="158"/>
      <c r="LJ305" s="158"/>
      <c r="LK305" s="158"/>
      <c r="LL305" s="158"/>
      <c r="LM305" s="158"/>
      <c r="LN305" s="158"/>
      <c r="LO305" s="158"/>
      <c r="LP305" s="158"/>
      <c r="LQ305" s="158"/>
      <c r="LR305" s="158"/>
      <c r="LS305" s="158"/>
      <c r="LT305" s="158"/>
      <c r="LU305" s="158"/>
      <c r="LV305" s="158"/>
      <c r="LW305" s="158"/>
      <c r="LX305" s="158"/>
      <c r="LY305" s="158"/>
      <c r="LZ305" s="158"/>
      <c r="MA305" s="158"/>
      <c r="MB305" s="158"/>
      <c r="MC305" s="158"/>
      <c r="MD305" s="158"/>
      <c r="ME305" s="158"/>
      <c r="MF305" s="158"/>
      <c r="MG305" s="158"/>
      <c r="MH305" s="158"/>
      <c r="MI305" s="158"/>
      <c r="MJ305" s="158"/>
      <c r="MK305" s="158"/>
      <c r="ML305" s="158"/>
      <c r="MM305" s="158"/>
      <c r="MN305" s="158"/>
      <c r="MO305" s="158"/>
      <c r="MP305" s="158"/>
      <c r="MQ305" s="158"/>
      <c r="MR305" s="158"/>
      <c r="MS305" s="158"/>
      <c r="MT305" s="158"/>
      <c r="MU305" s="158"/>
      <c r="MV305" s="158"/>
      <c r="MW305" s="158"/>
      <c r="MX305" s="158"/>
      <c r="MY305" s="158"/>
      <c r="MZ305" s="158"/>
      <c r="NA305" s="158"/>
      <c r="NB305" s="158"/>
      <c r="NC305" s="158"/>
      <c r="ND305" s="158"/>
      <c r="NE305" s="158"/>
      <c r="NF305" s="158"/>
      <c r="NG305" s="158"/>
      <c r="NH305" s="158"/>
      <c r="NI305" s="158"/>
      <c r="NJ305" s="158"/>
      <c r="NK305" s="158"/>
      <c r="NL305" s="158"/>
      <c r="NM305" s="158"/>
      <c r="NN305" s="158"/>
      <c r="NO305" s="158"/>
      <c r="NP305" s="158"/>
      <c r="NQ305" s="158"/>
      <c r="NR305" s="158"/>
      <c r="NS305" s="158"/>
      <c r="NT305" s="158"/>
      <c r="NU305" s="158"/>
      <c r="NV305" s="158"/>
      <c r="NW305" s="158"/>
      <c r="NX305" s="158"/>
      <c r="NY305" s="158"/>
      <c r="NZ305" s="158"/>
      <c r="OA305" s="158"/>
      <c r="OB305" s="158"/>
      <c r="OC305" s="158"/>
      <c r="OD305" s="158"/>
      <c r="OE305" s="158"/>
      <c r="OF305" s="158"/>
      <c r="OG305" s="158"/>
      <c r="OH305" s="158"/>
      <c r="OI305" s="158"/>
      <c r="OJ305" s="158"/>
      <c r="OK305" s="158"/>
      <c r="OL305" s="158"/>
      <c r="OM305" s="158"/>
      <c r="ON305" s="158"/>
      <c r="OO305" s="158"/>
      <c r="OP305" s="158"/>
      <c r="OQ305" s="158"/>
      <c r="OR305" s="158"/>
      <c r="OS305" s="158"/>
      <c r="OT305" s="158"/>
      <c r="OU305" s="158"/>
      <c r="OV305" s="158"/>
      <c r="OW305" s="158"/>
      <c r="OX305" s="158"/>
      <c r="OY305" s="158"/>
      <c r="OZ305" s="158"/>
      <c r="PA305" s="158"/>
      <c r="PB305" s="158"/>
      <c r="PC305" s="158"/>
      <c r="PD305" s="158"/>
      <c r="PE305" s="158"/>
      <c r="PF305" s="158"/>
      <c r="PG305" s="158"/>
      <c r="PH305" s="158"/>
      <c r="PI305" s="158"/>
      <c r="PJ305" s="158"/>
      <c r="PK305" s="158"/>
      <c r="PL305" s="158"/>
      <c r="PM305" s="158"/>
      <c r="PN305" s="158"/>
      <c r="PO305" s="158"/>
      <c r="PP305" s="158"/>
      <c r="PQ305" s="158"/>
      <c r="PR305" s="158"/>
      <c r="PS305" s="158"/>
      <c r="PT305" s="158"/>
      <c r="PU305" s="158"/>
      <c r="PV305" s="158"/>
      <c r="PW305" s="158"/>
      <c r="PX305" s="158"/>
      <c r="PY305" s="158"/>
      <c r="PZ305" s="158"/>
      <c r="QA305" s="158"/>
      <c r="QB305" s="158"/>
      <c r="QC305" s="158"/>
      <c r="QD305" s="158"/>
      <c r="QE305" s="158"/>
      <c r="QF305" s="158"/>
      <c r="QG305" s="158"/>
      <c r="QH305" s="158"/>
      <c r="QI305" s="158"/>
      <c r="QJ305" s="158"/>
      <c r="QK305" s="158"/>
      <c r="QL305" s="158"/>
      <c r="QM305" s="158"/>
      <c r="QN305" s="158"/>
      <c r="QO305" s="158"/>
      <c r="QP305" s="158"/>
      <c r="QQ305" s="158"/>
      <c r="QR305" s="158"/>
      <c r="QS305" s="158"/>
      <c r="QT305" s="158"/>
      <c r="QU305" s="158"/>
      <c r="QV305" s="158"/>
      <c r="QW305" s="158"/>
      <c r="QX305" s="158"/>
      <c r="QY305" s="158"/>
      <c r="QZ305" s="158"/>
      <c r="RA305" s="158"/>
      <c r="RB305" s="158"/>
      <c r="RC305" s="158"/>
      <c r="RD305" s="158"/>
      <c r="RE305" s="158"/>
      <c r="RF305" s="158"/>
      <c r="RG305" s="158"/>
      <c r="RH305" s="158"/>
      <c r="RI305" s="158"/>
      <c r="RJ305" s="158"/>
      <c r="RK305" s="158"/>
      <c r="RL305" s="158"/>
      <c r="RM305" s="158"/>
      <c r="RN305" s="158"/>
      <c r="RO305" s="158"/>
      <c r="RP305" s="158"/>
      <c r="RQ305" s="158"/>
      <c r="RR305" s="158"/>
      <c r="RS305" s="158"/>
      <c r="RT305" s="158"/>
      <c r="RU305" s="158"/>
      <c r="RV305" s="158"/>
      <c r="RW305" s="158"/>
      <c r="RX305" s="158"/>
      <c r="RY305" s="158"/>
      <c r="RZ305" s="158"/>
      <c r="SA305" s="158"/>
      <c r="SB305" s="158"/>
      <c r="SC305" s="158"/>
      <c r="SD305" s="158"/>
      <c r="SE305" s="158"/>
      <c r="SF305" s="158"/>
      <c r="SG305" s="158"/>
      <c r="SH305" s="158"/>
      <c r="SI305" s="158"/>
      <c r="SJ305" s="158"/>
      <c r="SK305" s="158"/>
      <c r="SL305" s="158"/>
      <c r="SM305" s="158"/>
      <c r="SN305" s="158"/>
      <c r="SO305" s="158"/>
      <c r="SP305" s="158"/>
      <c r="SQ305" s="158"/>
      <c r="SR305" s="158"/>
      <c r="SS305" s="158"/>
      <c r="ST305" s="158"/>
      <c r="SU305" s="158"/>
      <c r="SV305" s="158"/>
      <c r="SW305" s="158"/>
      <c r="SX305" s="158"/>
      <c r="SY305" s="158"/>
      <c r="SZ305" s="158"/>
      <c r="TA305" s="158"/>
      <c r="TB305" s="158"/>
      <c r="TC305" s="158"/>
      <c r="TD305" s="158"/>
      <c r="TE305" s="158"/>
      <c r="TF305" s="158"/>
      <c r="TG305" s="158"/>
      <c r="TH305" s="158"/>
      <c r="TI305" s="158"/>
      <c r="TJ305" s="158"/>
      <c r="TK305" s="158"/>
      <c r="TL305" s="158"/>
      <c r="TM305" s="158"/>
      <c r="TN305" s="158"/>
      <c r="TO305" s="158"/>
      <c r="TP305" s="158"/>
      <c r="TQ305" s="158"/>
      <c r="TR305" s="158"/>
      <c r="TS305" s="158"/>
      <c r="TT305" s="158"/>
      <c r="TU305" s="158"/>
      <c r="TV305" s="158"/>
      <c r="TW305" s="158"/>
      <c r="TX305" s="158"/>
      <c r="TY305" s="158"/>
      <c r="TZ305" s="158"/>
      <c r="UA305" s="158"/>
      <c r="UB305" s="158"/>
      <c r="UC305" s="158"/>
      <c r="UD305" s="158"/>
      <c r="UE305" s="158"/>
      <c r="UF305" s="158"/>
      <c r="UG305" s="158"/>
      <c r="UH305" s="158"/>
      <c r="UI305" s="158"/>
      <c r="UJ305" s="158"/>
      <c r="UK305" s="158"/>
      <c r="UL305" s="158"/>
      <c r="UM305" s="158"/>
      <c r="UN305" s="158"/>
      <c r="UO305" s="158"/>
      <c r="UP305" s="158"/>
      <c r="UQ305" s="158"/>
      <c r="UR305" s="158"/>
      <c r="US305" s="158"/>
      <c r="UT305" s="158"/>
      <c r="UU305" s="158"/>
      <c r="UV305" s="158"/>
      <c r="UW305" s="158"/>
      <c r="UX305" s="158"/>
      <c r="UY305" s="158"/>
      <c r="UZ305" s="158"/>
      <c r="VA305" s="158"/>
      <c r="VB305" s="158"/>
      <c r="VC305" s="158"/>
      <c r="VD305" s="158"/>
      <c r="VE305" s="158"/>
      <c r="VF305" s="158"/>
      <c r="VG305" s="158"/>
      <c r="VH305" s="158"/>
      <c r="VI305" s="158"/>
      <c r="VJ305" s="158"/>
      <c r="VK305" s="158"/>
      <c r="VL305" s="158"/>
      <c r="VM305" s="158"/>
      <c r="VN305" s="158"/>
      <c r="VO305" s="158"/>
      <c r="VP305" s="158"/>
      <c r="VQ305" s="158"/>
      <c r="VR305" s="158"/>
      <c r="VS305" s="158"/>
      <c r="VT305" s="158"/>
      <c r="VU305" s="158"/>
      <c r="VV305" s="158"/>
      <c r="VW305" s="158"/>
      <c r="VX305" s="158"/>
      <c r="VY305" s="158"/>
      <c r="VZ305" s="158"/>
      <c r="WA305" s="158"/>
      <c r="WB305" s="158"/>
      <c r="WC305" s="158"/>
      <c r="WD305" s="158"/>
      <c r="WE305" s="158"/>
      <c r="WF305" s="158"/>
      <c r="WG305" s="158"/>
      <c r="WH305" s="158"/>
      <c r="WI305" s="158"/>
      <c r="WJ305" s="158"/>
      <c r="WK305" s="158"/>
      <c r="WL305" s="158"/>
      <c r="WM305" s="158"/>
      <c r="WN305" s="158"/>
      <c r="WO305" s="158"/>
      <c r="WP305" s="158"/>
      <c r="WQ305" s="158"/>
      <c r="WR305" s="158"/>
      <c r="WS305" s="158"/>
      <c r="WT305" s="158"/>
      <c r="WU305" s="158"/>
      <c r="WV305" s="158"/>
      <c r="WW305" s="158"/>
      <c r="WX305" s="158"/>
      <c r="WY305" s="158"/>
      <c r="WZ305" s="158"/>
      <c r="XA305" s="158"/>
      <c r="XB305" s="158"/>
      <c r="XC305" s="158"/>
      <c r="XD305" s="158"/>
      <c r="XE305" s="158"/>
      <c r="XF305" s="158"/>
      <c r="XG305" s="158"/>
      <c r="XH305" s="158"/>
      <c r="XI305" s="158"/>
      <c r="XJ305" s="158"/>
      <c r="XK305" s="158"/>
      <c r="XL305" s="158"/>
      <c r="XM305" s="158"/>
      <c r="XN305" s="158"/>
      <c r="XO305" s="158"/>
      <c r="XP305" s="158"/>
      <c r="XQ305" s="158"/>
      <c r="XR305" s="158"/>
      <c r="XS305" s="158"/>
      <c r="XT305" s="158"/>
      <c r="XU305" s="158"/>
      <c r="XV305" s="158"/>
      <c r="XW305" s="158"/>
      <c r="XX305" s="158"/>
      <c r="XY305" s="158"/>
      <c r="XZ305" s="158"/>
      <c r="YA305" s="158"/>
      <c r="YB305" s="158"/>
      <c r="YC305" s="158"/>
      <c r="YD305" s="158"/>
      <c r="YE305" s="158"/>
      <c r="YF305" s="158"/>
      <c r="YG305" s="158"/>
      <c r="YH305" s="158"/>
      <c r="YI305" s="158"/>
      <c r="YJ305" s="158"/>
      <c r="YK305" s="158"/>
      <c r="YL305" s="158"/>
      <c r="YM305" s="158"/>
      <c r="YN305" s="158"/>
      <c r="YO305" s="158"/>
      <c r="YP305" s="158"/>
      <c r="YQ305" s="158"/>
      <c r="YR305" s="158"/>
      <c r="YS305" s="158"/>
      <c r="YT305" s="158"/>
      <c r="YU305" s="158"/>
      <c r="YV305" s="158"/>
      <c r="YW305" s="158"/>
      <c r="YX305" s="158"/>
      <c r="YY305" s="158"/>
      <c r="YZ305" s="158"/>
      <c r="ZA305" s="158"/>
      <c r="ZB305" s="158"/>
      <c r="ZC305" s="158"/>
      <c r="ZD305" s="158"/>
      <c r="ZE305" s="158"/>
      <c r="ZF305" s="158"/>
      <c r="ZG305" s="158"/>
      <c r="ZH305" s="158"/>
      <c r="ZI305" s="158"/>
      <c r="ZJ305" s="158"/>
      <c r="ZK305" s="158"/>
      <c r="ZL305" s="158"/>
      <c r="ZM305" s="158"/>
      <c r="ZN305" s="158"/>
      <c r="ZO305" s="158"/>
      <c r="ZP305" s="158"/>
      <c r="ZQ305" s="158"/>
      <c r="ZR305" s="158"/>
      <c r="ZS305" s="158"/>
      <c r="ZT305" s="158"/>
      <c r="ZU305" s="158"/>
      <c r="ZV305" s="158"/>
      <c r="ZW305" s="158"/>
      <c r="ZX305" s="158"/>
      <c r="ZY305" s="158"/>
      <c r="ZZ305" s="158"/>
      <c r="AAA305" s="158"/>
      <c r="AAB305" s="158"/>
      <c r="AAC305" s="158"/>
      <c r="AAD305" s="158"/>
      <c r="AAE305" s="158"/>
      <c r="AAF305" s="158"/>
      <c r="AAG305" s="158"/>
      <c r="AAH305" s="158"/>
      <c r="AAI305" s="158"/>
      <c r="AAJ305" s="158"/>
      <c r="AAK305" s="158"/>
      <c r="AAL305" s="158"/>
      <c r="AAM305" s="158"/>
      <c r="AAN305" s="158"/>
      <c r="AAO305" s="158"/>
      <c r="AAP305" s="158"/>
      <c r="AAQ305" s="158"/>
      <c r="AAR305" s="158"/>
      <c r="AAS305" s="158"/>
      <c r="AAT305" s="158"/>
      <c r="AAU305" s="158"/>
      <c r="AAV305" s="158"/>
      <c r="AAW305" s="158"/>
      <c r="AAX305" s="158"/>
      <c r="AAY305" s="158"/>
      <c r="AAZ305" s="158"/>
      <c r="ABA305" s="158"/>
      <c r="ABB305" s="158"/>
      <c r="ABC305" s="158"/>
      <c r="ABD305" s="158"/>
      <c r="ABE305" s="158"/>
      <c r="ABF305" s="158"/>
      <c r="ABG305" s="158"/>
      <c r="ABH305" s="158"/>
      <c r="ABI305" s="158"/>
      <c r="ABJ305" s="158"/>
      <c r="ABK305" s="158"/>
      <c r="ABL305" s="158"/>
      <c r="ABM305" s="158"/>
      <c r="ABN305" s="158"/>
      <c r="ABO305" s="158"/>
      <c r="ABP305" s="158"/>
      <c r="ABQ305" s="158"/>
      <c r="ABR305" s="158"/>
      <c r="ABS305" s="158"/>
      <c r="ABT305" s="158"/>
      <c r="ABU305" s="158"/>
      <c r="ABV305" s="158"/>
      <c r="ABW305" s="158"/>
      <c r="ABX305" s="158"/>
      <c r="ABY305" s="158"/>
      <c r="ABZ305" s="158"/>
      <c r="ACA305" s="158"/>
      <c r="ACB305" s="158"/>
      <c r="ACC305" s="158"/>
      <c r="ACD305" s="158"/>
      <c r="ACE305" s="158"/>
      <c r="ACF305" s="158"/>
      <c r="ACG305" s="158"/>
      <c r="ACH305" s="158"/>
      <c r="ACI305" s="158"/>
      <c r="ACJ305" s="158"/>
      <c r="ACK305" s="158"/>
      <c r="ACL305" s="158"/>
      <c r="ACM305" s="158"/>
      <c r="ACN305" s="158"/>
      <c r="ACO305" s="158"/>
      <c r="ACP305" s="158"/>
      <c r="ACQ305" s="158"/>
      <c r="ACR305" s="158"/>
      <c r="ACS305" s="158"/>
      <c r="ACT305" s="158"/>
      <c r="ACU305" s="158"/>
      <c r="ACV305" s="158"/>
      <c r="ACW305" s="158"/>
      <c r="ACX305" s="158"/>
      <c r="ACY305" s="158"/>
      <c r="ACZ305" s="158"/>
      <c r="ADA305" s="158"/>
      <c r="ADB305" s="158"/>
      <c r="ADC305" s="158"/>
      <c r="ADD305" s="158"/>
      <c r="ADE305" s="158"/>
      <c r="ADF305" s="158"/>
      <c r="ADG305" s="158"/>
      <c r="ADH305" s="158"/>
      <c r="ADI305" s="158"/>
      <c r="ADJ305" s="158"/>
      <c r="ADK305" s="158"/>
      <c r="ADL305" s="158"/>
      <c r="ADM305" s="158"/>
      <c r="ADN305" s="158"/>
      <c r="ADO305" s="158"/>
      <c r="ADP305" s="158"/>
      <c r="ADQ305" s="158"/>
      <c r="ADR305" s="158"/>
      <c r="ADS305" s="158"/>
      <c r="ADT305" s="158"/>
      <c r="ADU305" s="158"/>
      <c r="ADV305" s="158"/>
      <c r="ADW305" s="158"/>
      <c r="ADX305" s="158"/>
      <c r="ADY305" s="158"/>
      <c r="ADZ305" s="158"/>
      <c r="AEA305" s="158"/>
      <c r="AEB305" s="158"/>
      <c r="AEC305" s="158"/>
      <c r="AED305" s="158"/>
    </row>
    <row r="306" spans="1:810" ht="27.6" customHeight="1" x14ac:dyDescent="0.3">
      <c r="A306" s="50"/>
      <c r="B306" s="51">
        <v>4</v>
      </c>
      <c r="C306" s="163" t="s">
        <v>656</v>
      </c>
      <c r="D306" s="169"/>
      <c r="F306" s="164"/>
      <c r="G306" s="170"/>
      <c r="J306" s="166"/>
      <c r="K306" s="166"/>
      <c r="L306" s="167"/>
      <c r="M306" s="168">
        <f>SUMIF($B$1:$B$302,"=4")/4</f>
        <v>9</v>
      </c>
      <c r="N306" s="153"/>
      <c r="P306" s="150"/>
      <c r="R306" s="171"/>
      <c r="AD306" s="139"/>
      <c r="AE306" s="139"/>
      <c r="AF306" s="139"/>
      <c r="AG306" s="139"/>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c r="BH306" s="139"/>
      <c r="BI306" s="139"/>
      <c r="BJ306" s="139"/>
      <c r="BK306" s="139"/>
      <c r="BL306" s="139"/>
      <c r="BM306" s="139"/>
      <c r="BN306" s="139"/>
      <c r="BO306" s="139"/>
      <c r="BP306" s="139"/>
      <c r="BQ306" s="139"/>
      <c r="BR306" s="139"/>
      <c r="BS306" s="139"/>
      <c r="BT306" s="139"/>
      <c r="BU306" s="139"/>
      <c r="BV306" s="139"/>
      <c r="BW306" s="139"/>
      <c r="BX306" s="139"/>
      <c r="BY306" s="139"/>
      <c r="BZ306" s="139"/>
      <c r="CA306" s="139"/>
      <c r="CB306" s="139"/>
      <c r="CC306" s="139"/>
      <c r="CD306" s="139"/>
      <c r="CE306" s="139"/>
      <c r="CF306" s="139"/>
      <c r="CG306" s="139"/>
      <c r="CH306" s="139"/>
      <c r="CI306" s="139"/>
      <c r="CJ306" s="139"/>
      <c r="CK306" s="139"/>
      <c r="CL306" s="139"/>
      <c r="CM306" s="139"/>
      <c r="CN306" s="139"/>
      <c r="CO306" s="139"/>
      <c r="CP306" s="139"/>
      <c r="CQ306" s="139"/>
      <c r="CR306" s="139"/>
      <c r="CS306" s="139"/>
      <c r="CT306" s="139"/>
      <c r="CU306" s="139"/>
      <c r="CV306" s="139"/>
      <c r="CW306" s="139"/>
      <c r="CX306" s="139"/>
      <c r="CY306" s="139"/>
      <c r="CZ306" s="139"/>
      <c r="DA306" s="139"/>
      <c r="DB306" s="139"/>
      <c r="DC306" s="139"/>
      <c r="DD306" s="139"/>
      <c r="DE306" s="139"/>
      <c r="DF306" s="139"/>
      <c r="DG306" s="139"/>
      <c r="DH306" s="139"/>
      <c r="DI306" s="139"/>
      <c r="DJ306" s="139"/>
      <c r="DK306" s="139"/>
      <c r="DL306" s="139"/>
      <c r="DM306" s="139"/>
      <c r="DN306" s="139"/>
      <c r="DO306" s="139"/>
      <c r="DP306" s="139"/>
      <c r="DQ306" s="139"/>
      <c r="DR306" s="139"/>
      <c r="DS306" s="139"/>
      <c r="DT306" s="139"/>
      <c r="DU306" s="139"/>
      <c r="DV306" s="139"/>
      <c r="DW306" s="139"/>
      <c r="DX306" s="139"/>
      <c r="DY306" s="139"/>
      <c r="DZ306" s="139"/>
      <c r="EA306" s="139"/>
      <c r="EB306" s="139"/>
      <c r="EC306" s="139"/>
      <c r="ED306" s="139"/>
      <c r="EE306" s="139"/>
      <c r="EF306" s="139"/>
      <c r="EG306" s="139"/>
      <c r="EH306" s="139"/>
      <c r="EI306" s="139"/>
      <c r="EJ306" s="139"/>
      <c r="EK306" s="139"/>
      <c r="EL306" s="139"/>
      <c r="EM306" s="139"/>
      <c r="EN306" s="139"/>
      <c r="EO306" s="139"/>
      <c r="EP306" s="139"/>
      <c r="EQ306" s="139"/>
      <c r="ER306" s="139"/>
      <c r="ES306" s="139"/>
      <c r="ET306" s="139"/>
      <c r="EU306" s="139"/>
      <c r="EV306" s="139"/>
      <c r="EW306" s="139"/>
      <c r="EX306" s="139"/>
      <c r="EY306" s="139"/>
      <c r="EZ306" s="139"/>
      <c r="FA306" s="139"/>
      <c r="FB306" s="139"/>
      <c r="FC306" s="139"/>
      <c r="FD306" s="139"/>
      <c r="FE306" s="139"/>
      <c r="FF306" s="139"/>
      <c r="FG306" s="158"/>
      <c r="FH306" s="158"/>
      <c r="FI306" s="158"/>
      <c r="FJ306" s="158"/>
      <c r="FK306" s="158"/>
      <c r="FL306" s="158"/>
      <c r="FM306" s="158"/>
      <c r="FN306" s="158"/>
      <c r="FO306" s="158"/>
      <c r="FP306" s="158"/>
      <c r="FQ306" s="158"/>
      <c r="FR306" s="158"/>
      <c r="FS306" s="158"/>
      <c r="FT306" s="158"/>
      <c r="FU306" s="158"/>
      <c r="FV306" s="158"/>
      <c r="FW306" s="158"/>
      <c r="FX306" s="158"/>
      <c r="FY306" s="158"/>
      <c r="FZ306" s="158"/>
      <c r="GA306" s="158"/>
      <c r="GB306" s="158"/>
      <c r="GC306" s="158"/>
      <c r="GD306" s="158"/>
      <c r="GE306" s="158"/>
      <c r="GF306" s="158"/>
      <c r="GG306" s="158"/>
      <c r="GH306" s="158"/>
      <c r="GI306" s="158"/>
      <c r="GJ306" s="158"/>
      <c r="GK306" s="158"/>
      <c r="GL306" s="158"/>
      <c r="GM306" s="158"/>
      <c r="GN306" s="158"/>
      <c r="GO306" s="158"/>
      <c r="GP306" s="158"/>
      <c r="GQ306" s="158"/>
      <c r="GR306" s="158"/>
      <c r="GS306" s="158"/>
      <c r="GT306" s="158"/>
      <c r="GU306" s="158"/>
      <c r="GV306" s="158"/>
      <c r="GW306" s="158"/>
      <c r="GX306" s="158"/>
      <c r="GY306" s="158"/>
      <c r="GZ306" s="158"/>
      <c r="HA306" s="158"/>
      <c r="HB306" s="158"/>
      <c r="HC306" s="158"/>
      <c r="HD306" s="158"/>
      <c r="HE306" s="158"/>
      <c r="HF306" s="158"/>
      <c r="HG306" s="158"/>
      <c r="HH306" s="158"/>
      <c r="HI306" s="158"/>
      <c r="HJ306" s="158"/>
      <c r="HK306" s="158"/>
      <c r="HL306" s="158"/>
      <c r="HM306" s="158"/>
      <c r="HN306" s="158"/>
      <c r="HO306" s="158"/>
      <c r="HP306" s="158"/>
      <c r="HQ306" s="158"/>
      <c r="HR306" s="158"/>
      <c r="HS306" s="158"/>
      <c r="HT306" s="158"/>
      <c r="HU306" s="158"/>
      <c r="HV306" s="158"/>
      <c r="HW306" s="158"/>
      <c r="HX306" s="158"/>
      <c r="HY306" s="158"/>
      <c r="HZ306" s="158"/>
      <c r="IA306" s="158"/>
      <c r="IB306" s="158"/>
      <c r="IC306" s="158"/>
      <c r="ID306" s="158"/>
      <c r="IE306" s="158"/>
      <c r="IF306" s="158"/>
      <c r="IG306" s="158"/>
      <c r="IH306" s="158"/>
      <c r="II306" s="158"/>
      <c r="IJ306" s="158"/>
      <c r="IK306" s="158"/>
      <c r="IL306" s="158"/>
      <c r="IM306" s="158"/>
      <c r="IN306" s="158"/>
      <c r="IO306" s="158"/>
      <c r="IP306" s="158"/>
      <c r="IQ306" s="158"/>
      <c r="IR306" s="158"/>
      <c r="IS306" s="158"/>
      <c r="IT306" s="158"/>
      <c r="IU306" s="158"/>
      <c r="IV306" s="158"/>
      <c r="IW306" s="158"/>
      <c r="IX306" s="158"/>
      <c r="IY306" s="158"/>
      <c r="IZ306" s="158"/>
      <c r="JA306" s="158"/>
      <c r="JB306" s="158"/>
      <c r="JC306" s="158"/>
      <c r="JD306" s="158"/>
      <c r="JE306" s="158"/>
      <c r="JF306" s="158"/>
      <c r="JG306" s="158"/>
      <c r="JH306" s="158"/>
      <c r="JI306" s="158"/>
      <c r="JJ306" s="158"/>
      <c r="JK306" s="158"/>
      <c r="JL306" s="158"/>
      <c r="JM306" s="158"/>
      <c r="JN306" s="158"/>
      <c r="JO306" s="158"/>
      <c r="JP306" s="158"/>
      <c r="JQ306" s="158"/>
      <c r="JR306" s="158"/>
      <c r="JS306" s="158"/>
      <c r="JT306" s="158"/>
      <c r="JU306" s="158"/>
      <c r="JV306" s="158"/>
      <c r="JW306" s="158"/>
      <c r="JX306" s="158"/>
      <c r="JY306" s="158"/>
      <c r="JZ306" s="158"/>
      <c r="KA306" s="158"/>
      <c r="KB306" s="158"/>
      <c r="KC306" s="158"/>
      <c r="KD306" s="158"/>
      <c r="KE306" s="158"/>
      <c r="KF306" s="158"/>
      <c r="KG306" s="158"/>
      <c r="KH306" s="158"/>
      <c r="KI306" s="158"/>
      <c r="KJ306" s="158"/>
      <c r="KK306" s="158"/>
      <c r="KL306" s="158"/>
      <c r="KM306" s="158"/>
      <c r="KN306" s="158"/>
      <c r="KO306" s="158"/>
      <c r="KP306" s="158"/>
      <c r="KQ306" s="158"/>
      <c r="KR306" s="158"/>
      <c r="KS306" s="158"/>
      <c r="KT306" s="158"/>
      <c r="KU306" s="158"/>
      <c r="KV306" s="158"/>
      <c r="KW306" s="158"/>
      <c r="KX306" s="158"/>
      <c r="KY306" s="158"/>
      <c r="KZ306" s="158"/>
      <c r="LA306" s="158"/>
      <c r="LB306" s="158"/>
      <c r="LC306" s="158"/>
      <c r="LD306" s="158"/>
      <c r="LE306" s="158"/>
      <c r="LF306" s="158"/>
      <c r="LG306" s="158"/>
      <c r="LH306" s="158"/>
      <c r="LI306" s="158"/>
      <c r="LJ306" s="158"/>
      <c r="LK306" s="158"/>
      <c r="LL306" s="158"/>
      <c r="LM306" s="158"/>
      <c r="LN306" s="158"/>
      <c r="LO306" s="158"/>
      <c r="LP306" s="158"/>
      <c r="LQ306" s="158"/>
      <c r="LR306" s="158"/>
      <c r="LS306" s="158"/>
      <c r="LT306" s="158"/>
      <c r="LU306" s="158"/>
      <c r="LV306" s="158"/>
      <c r="LW306" s="158"/>
      <c r="LX306" s="158"/>
      <c r="LY306" s="158"/>
      <c r="LZ306" s="158"/>
      <c r="MA306" s="158"/>
      <c r="MB306" s="158"/>
      <c r="MC306" s="158"/>
      <c r="MD306" s="158"/>
      <c r="ME306" s="158"/>
      <c r="MF306" s="158"/>
      <c r="MG306" s="158"/>
      <c r="MH306" s="158"/>
      <c r="MI306" s="158"/>
      <c r="MJ306" s="158"/>
      <c r="MK306" s="158"/>
      <c r="ML306" s="158"/>
      <c r="MM306" s="158"/>
      <c r="MN306" s="158"/>
      <c r="MO306" s="158"/>
      <c r="MP306" s="158"/>
      <c r="MQ306" s="158"/>
      <c r="MR306" s="158"/>
      <c r="MS306" s="158"/>
      <c r="MT306" s="158"/>
      <c r="MU306" s="158"/>
      <c r="MV306" s="158"/>
      <c r="MW306" s="158"/>
      <c r="MX306" s="158"/>
      <c r="MY306" s="158"/>
      <c r="MZ306" s="158"/>
      <c r="NA306" s="158"/>
      <c r="NB306" s="158"/>
      <c r="NC306" s="158"/>
      <c r="ND306" s="158"/>
      <c r="NE306" s="158"/>
      <c r="NF306" s="158"/>
      <c r="NG306" s="158"/>
      <c r="NH306" s="158"/>
      <c r="NI306" s="158"/>
      <c r="NJ306" s="158"/>
      <c r="NK306" s="158"/>
      <c r="NL306" s="158"/>
      <c r="NM306" s="158"/>
      <c r="NN306" s="158"/>
      <c r="NO306" s="158"/>
      <c r="NP306" s="158"/>
      <c r="NQ306" s="158"/>
      <c r="NR306" s="158"/>
      <c r="NS306" s="158"/>
      <c r="NT306" s="158"/>
      <c r="NU306" s="158"/>
      <c r="NV306" s="158"/>
      <c r="NW306" s="158"/>
      <c r="NX306" s="158"/>
      <c r="NY306" s="158"/>
      <c r="NZ306" s="158"/>
      <c r="OA306" s="158"/>
      <c r="OB306" s="158"/>
      <c r="OC306" s="158"/>
      <c r="OD306" s="158"/>
      <c r="OE306" s="158"/>
      <c r="OF306" s="158"/>
      <c r="OG306" s="158"/>
      <c r="OH306" s="158"/>
      <c r="OI306" s="158"/>
      <c r="OJ306" s="158"/>
      <c r="OK306" s="158"/>
      <c r="OL306" s="158"/>
      <c r="OM306" s="158"/>
      <c r="ON306" s="158"/>
      <c r="OO306" s="158"/>
      <c r="OP306" s="158"/>
      <c r="OQ306" s="158"/>
      <c r="OR306" s="158"/>
      <c r="OS306" s="158"/>
      <c r="OT306" s="158"/>
      <c r="OU306" s="158"/>
      <c r="OV306" s="158"/>
      <c r="OW306" s="158"/>
      <c r="OX306" s="158"/>
      <c r="OY306" s="158"/>
      <c r="OZ306" s="158"/>
      <c r="PA306" s="158"/>
      <c r="PB306" s="158"/>
      <c r="PC306" s="158"/>
      <c r="PD306" s="158"/>
      <c r="PE306" s="158"/>
      <c r="PF306" s="158"/>
      <c r="PG306" s="158"/>
      <c r="PH306" s="158"/>
      <c r="PI306" s="158"/>
      <c r="PJ306" s="158"/>
      <c r="PK306" s="158"/>
      <c r="PL306" s="158"/>
      <c r="PM306" s="158"/>
      <c r="PN306" s="158"/>
      <c r="PO306" s="158"/>
      <c r="PP306" s="158"/>
      <c r="PQ306" s="158"/>
      <c r="PR306" s="158"/>
      <c r="PS306" s="158"/>
      <c r="PT306" s="158"/>
      <c r="PU306" s="158"/>
      <c r="PV306" s="158"/>
      <c r="PW306" s="158"/>
      <c r="PX306" s="158"/>
      <c r="PY306" s="158"/>
      <c r="PZ306" s="158"/>
      <c r="QA306" s="158"/>
      <c r="QB306" s="158"/>
      <c r="QC306" s="158"/>
      <c r="QD306" s="158"/>
      <c r="QE306" s="158"/>
      <c r="QF306" s="158"/>
      <c r="QG306" s="158"/>
      <c r="QH306" s="158"/>
      <c r="QI306" s="158"/>
      <c r="QJ306" s="158"/>
      <c r="QK306" s="158"/>
      <c r="QL306" s="158"/>
      <c r="QM306" s="158"/>
      <c r="QN306" s="158"/>
      <c r="QO306" s="158"/>
      <c r="QP306" s="158"/>
      <c r="QQ306" s="158"/>
      <c r="QR306" s="158"/>
      <c r="QS306" s="158"/>
      <c r="QT306" s="158"/>
      <c r="QU306" s="158"/>
      <c r="QV306" s="158"/>
      <c r="QW306" s="158"/>
      <c r="QX306" s="158"/>
      <c r="QY306" s="158"/>
      <c r="QZ306" s="158"/>
      <c r="RA306" s="158"/>
      <c r="RB306" s="158"/>
      <c r="RC306" s="158"/>
      <c r="RD306" s="158"/>
      <c r="RE306" s="158"/>
      <c r="RF306" s="158"/>
      <c r="RG306" s="158"/>
      <c r="RH306" s="158"/>
      <c r="RI306" s="158"/>
      <c r="RJ306" s="158"/>
      <c r="RK306" s="158"/>
      <c r="RL306" s="158"/>
      <c r="RM306" s="158"/>
      <c r="RN306" s="158"/>
      <c r="RO306" s="158"/>
      <c r="RP306" s="158"/>
      <c r="RQ306" s="158"/>
      <c r="RR306" s="158"/>
      <c r="RS306" s="158"/>
      <c r="RT306" s="158"/>
      <c r="RU306" s="158"/>
      <c r="RV306" s="158"/>
      <c r="RW306" s="158"/>
      <c r="RX306" s="158"/>
      <c r="RY306" s="158"/>
      <c r="RZ306" s="158"/>
      <c r="SA306" s="158"/>
      <c r="SB306" s="158"/>
      <c r="SC306" s="158"/>
      <c r="SD306" s="158"/>
      <c r="SE306" s="158"/>
      <c r="SF306" s="158"/>
      <c r="SG306" s="158"/>
      <c r="SH306" s="158"/>
      <c r="SI306" s="158"/>
      <c r="SJ306" s="158"/>
      <c r="SK306" s="158"/>
      <c r="SL306" s="158"/>
      <c r="SM306" s="158"/>
      <c r="SN306" s="158"/>
      <c r="SO306" s="158"/>
      <c r="SP306" s="158"/>
      <c r="SQ306" s="158"/>
      <c r="SR306" s="158"/>
      <c r="SS306" s="158"/>
      <c r="ST306" s="158"/>
      <c r="SU306" s="158"/>
      <c r="SV306" s="158"/>
      <c r="SW306" s="158"/>
      <c r="SX306" s="158"/>
      <c r="SY306" s="158"/>
      <c r="SZ306" s="158"/>
      <c r="TA306" s="158"/>
      <c r="TB306" s="158"/>
      <c r="TC306" s="158"/>
      <c r="TD306" s="158"/>
      <c r="TE306" s="158"/>
      <c r="TF306" s="158"/>
      <c r="TG306" s="158"/>
      <c r="TH306" s="158"/>
      <c r="TI306" s="158"/>
      <c r="TJ306" s="158"/>
      <c r="TK306" s="158"/>
      <c r="TL306" s="158"/>
      <c r="TM306" s="158"/>
      <c r="TN306" s="158"/>
      <c r="TO306" s="158"/>
      <c r="TP306" s="158"/>
      <c r="TQ306" s="158"/>
      <c r="TR306" s="158"/>
      <c r="TS306" s="158"/>
      <c r="TT306" s="158"/>
      <c r="TU306" s="158"/>
      <c r="TV306" s="158"/>
      <c r="TW306" s="158"/>
      <c r="TX306" s="158"/>
      <c r="TY306" s="158"/>
      <c r="TZ306" s="158"/>
      <c r="UA306" s="158"/>
      <c r="UB306" s="158"/>
      <c r="UC306" s="158"/>
      <c r="UD306" s="158"/>
      <c r="UE306" s="158"/>
      <c r="UF306" s="158"/>
      <c r="UG306" s="158"/>
      <c r="UH306" s="158"/>
      <c r="UI306" s="158"/>
      <c r="UJ306" s="158"/>
      <c r="UK306" s="158"/>
      <c r="UL306" s="158"/>
      <c r="UM306" s="158"/>
      <c r="UN306" s="158"/>
      <c r="UO306" s="158"/>
      <c r="UP306" s="158"/>
      <c r="UQ306" s="158"/>
      <c r="UR306" s="158"/>
      <c r="US306" s="158"/>
      <c r="UT306" s="158"/>
      <c r="UU306" s="158"/>
      <c r="UV306" s="158"/>
      <c r="UW306" s="158"/>
      <c r="UX306" s="158"/>
      <c r="UY306" s="158"/>
      <c r="UZ306" s="158"/>
      <c r="VA306" s="158"/>
      <c r="VB306" s="158"/>
      <c r="VC306" s="158"/>
      <c r="VD306" s="158"/>
      <c r="VE306" s="158"/>
      <c r="VF306" s="158"/>
      <c r="VG306" s="158"/>
      <c r="VH306" s="158"/>
      <c r="VI306" s="158"/>
      <c r="VJ306" s="158"/>
      <c r="VK306" s="158"/>
      <c r="VL306" s="158"/>
      <c r="VM306" s="158"/>
      <c r="VN306" s="158"/>
      <c r="VO306" s="158"/>
      <c r="VP306" s="158"/>
      <c r="VQ306" s="158"/>
      <c r="VR306" s="158"/>
      <c r="VS306" s="158"/>
      <c r="VT306" s="158"/>
      <c r="VU306" s="158"/>
      <c r="VV306" s="158"/>
      <c r="VW306" s="158"/>
      <c r="VX306" s="158"/>
      <c r="VY306" s="158"/>
      <c r="VZ306" s="158"/>
      <c r="WA306" s="158"/>
      <c r="WB306" s="158"/>
      <c r="WC306" s="158"/>
      <c r="WD306" s="158"/>
      <c r="WE306" s="158"/>
      <c r="WF306" s="158"/>
      <c r="WG306" s="158"/>
      <c r="WH306" s="158"/>
      <c r="WI306" s="158"/>
      <c r="WJ306" s="158"/>
      <c r="WK306" s="158"/>
      <c r="WL306" s="158"/>
      <c r="WM306" s="158"/>
      <c r="WN306" s="158"/>
      <c r="WO306" s="158"/>
      <c r="WP306" s="158"/>
      <c r="WQ306" s="158"/>
      <c r="WR306" s="158"/>
      <c r="WS306" s="158"/>
      <c r="WT306" s="158"/>
      <c r="WU306" s="158"/>
      <c r="WV306" s="158"/>
      <c r="WW306" s="158"/>
      <c r="WX306" s="158"/>
      <c r="WY306" s="158"/>
      <c r="WZ306" s="158"/>
      <c r="XA306" s="158"/>
      <c r="XB306" s="158"/>
      <c r="XC306" s="158"/>
      <c r="XD306" s="158"/>
      <c r="XE306" s="158"/>
      <c r="XF306" s="158"/>
      <c r="XG306" s="158"/>
      <c r="XH306" s="158"/>
      <c r="XI306" s="158"/>
      <c r="XJ306" s="158"/>
      <c r="XK306" s="158"/>
      <c r="XL306" s="158"/>
      <c r="XM306" s="158"/>
      <c r="XN306" s="158"/>
      <c r="XO306" s="158"/>
      <c r="XP306" s="158"/>
      <c r="XQ306" s="158"/>
      <c r="XR306" s="158"/>
      <c r="XS306" s="158"/>
      <c r="XT306" s="158"/>
      <c r="XU306" s="158"/>
      <c r="XV306" s="158"/>
      <c r="XW306" s="158"/>
      <c r="XX306" s="158"/>
      <c r="XY306" s="158"/>
      <c r="XZ306" s="158"/>
      <c r="YA306" s="158"/>
      <c r="YB306" s="158"/>
      <c r="YC306" s="158"/>
      <c r="YD306" s="158"/>
      <c r="YE306" s="158"/>
      <c r="YF306" s="158"/>
      <c r="YG306" s="158"/>
      <c r="YH306" s="158"/>
      <c r="YI306" s="158"/>
      <c r="YJ306" s="158"/>
      <c r="YK306" s="158"/>
      <c r="YL306" s="158"/>
      <c r="YM306" s="158"/>
      <c r="YN306" s="158"/>
      <c r="YO306" s="158"/>
      <c r="YP306" s="158"/>
      <c r="YQ306" s="158"/>
      <c r="YR306" s="158"/>
      <c r="YS306" s="158"/>
      <c r="YT306" s="158"/>
      <c r="YU306" s="158"/>
      <c r="YV306" s="158"/>
      <c r="YW306" s="158"/>
      <c r="YX306" s="158"/>
      <c r="YY306" s="158"/>
      <c r="YZ306" s="158"/>
      <c r="ZA306" s="158"/>
      <c r="ZB306" s="158"/>
      <c r="ZC306" s="158"/>
      <c r="ZD306" s="158"/>
      <c r="ZE306" s="158"/>
      <c r="ZF306" s="158"/>
      <c r="ZG306" s="158"/>
      <c r="ZH306" s="158"/>
      <c r="ZI306" s="158"/>
      <c r="ZJ306" s="158"/>
      <c r="ZK306" s="158"/>
      <c r="ZL306" s="158"/>
      <c r="ZM306" s="158"/>
      <c r="ZN306" s="158"/>
      <c r="ZO306" s="158"/>
      <c r="ZP306" s="158"/>
      <c r="ZQ306" s="158"/>
      <c r="ZR306" s="158"/>
      <c r="ZS306" s="158"/>
      <c r="ZT306" s="158"/>
      <c r="ZU306" s="158"/>
      <c r="ZV306" s="158"/>
      <c r="ZW306" s="158"/>
      <c r="ZX306" s="158"/>
      <c r="ZY306" s="158"/>
      <c r="ZZ306" s="158"/>
      <c r="AAA306" s="158"/>
      <c r="AAB306" s="158"/>
      <c r="AAC306" s="158"/>
      <c r="AAD306" s="158"/>
      <c r="AAE306" s="158"/>
      <c r="AAF306" s="158"/>
      <c r="AAG306" s="158"/>
      <c r="AAH306" s="158"/>
      <c r="AAI306" s="158"/>
      <c r="AAJ306" s="158"/>
      <c r="AAK306" s="158"/>
      <c r="AAL306" s="158"/>
      <c r="AAM306" s="158"/>
      <c r="AAN306" s="158"/>
      <c r="AAO306" s="158"/>
      <c r="AAP306" s="158"/>
      <c r="AAQ306" s="158"/>
      <c r="AAR306" s="158"/>
      <c r="AAS306" s="158"/>
      <c r="AAT306" s="158"/>
      <c r="AAU306" s="158"/>
      <c r="AAV306" s="158"/>
      <c r="AAW306" s="158"/>
      <c r="AAX306" s="158"/>
      <c r="AAY306" s="158"/>
      <c r="AAZ306" s="158"/>
      <c r="ABA306" s="158"/>
      <c r="ABB306" s="158"/>
      <c r="ABC306" s="158"/>
      <c r="ABD306" s="158"/>
      <c r="ABE306" s="158"/>
      <c r="ABF306" s="158"/>
      <c r="ABG306" s="158"/>
      <c r="ABH306" s="158"/>
      <c r="ABI306" s="158"/>
      <c r="ABJ306" s="158"/>
      <c r="ABK306" s="158"/>
      <c r="ABL306" s="158"/>
      <c r="ABM306" s="158"/>
      <c r="ABN306" s="158"/>
      <c r="ABO306" s="158"/>
      <c r="ABP306" s="158"/>
      <c r="ABQ306" s="158"/>
      <c r="ABR306" s="158"/>
      <c r="ABS306" s="158"/>
      <c r="ABT306" s="158"/>
      <c r="ABU306" s="158"/>
      <c r="ABV306" s="158"/>
      <c r="ABW306" s="158"/>
      <c r="ABX306" s="158"/>
      <c r="ABY306" s="158"/>
      <c r="ABZ306" s="158"/>
      <c r="ACA306" s="158"/>
      <c r="ACB306" s="158"/>
      <c r="ACC306" s="158"/>
      <c r="ACD306" s="158"/>
      <c r="ACE306" s="158"/>
      <c r="ACF306" s="158"/>
      <c r="ACG306" s="158"/>
      <c r="ACH306" s="158"/>
      <c r="ACI306" s="158"/>
      <c r="ACJ306" s="158"/>
      <c r="ACK306" s="158"/>
      <c r="ACL306" s="158"/>
      <c r="ACM306" s="158"/>
      <c r="ACN306" s="158"/>
      <c r="ACO306" s="158"/>
      <c r="ACP306" s="158"/>
      <c r="ACQ306" s="158"/>
      <c r="ACR306" s="158"/>
      <c r="ACS306" s="158"/>
      <c r="ACT306" s="158"/>
      <c r="ACU306" s="158"/>
      <c r="ACV306" s="158"/>
      <c r="ACW306" s="158"/>
      <c r="ACX306" s="158"/>
      <c r="ACY306" s="158"/>
      <c r="ACZ306" s="158"/>
      <c r="ADA306" s="158"/>
      <c r="ADB306" s="158"/>
      <c r="ADC306" s="158"/>
      <c r="ADD306" s="158"/>
      <c r="ADE306" s="158"/>
      <c r="ADF306" s="158"/>
      <c r="ADG306" s="158"/>
      <c r="ADH306" s="158"/>
      <c r="ADI306" s="158"/>
      <c r="ADJ306" s="158"/>
      <c r="ADK306" s="158"/>
      <c r="ADL306" s="158"/>
      <c r="ADM306" s="158"/>
      <c r="ADN306" s="158"/>
      <c r="ADO306" s="158"/>
      <c r="ADP306" s="158"/>
      <c r="ADQ306" s="158"/>
      <c r="ADR306" s="158"/>
      <c r="ADS306" s="158"/>
      <c r="ADT306" s="158"/>
      <c r="ADU306" s="158"/>
      <c r="ADV306" s="158"/>
      <c r="ADW306" s="158"/>
      <c r="ADX306" s="158"/>
      <c r="ADY306" s="158"/>
      <c r="ADZ306" s="158"/>
      <c r="AEA306" s="158"/>
      <c r="AEB306" s="158"/>
      <c r="AEC306" s="158"/>
      <c r="AED306" s="158"/>
    </row>
    <row r="307" spans="1:810" ht="27.6" customHeight="1" x14ac:dyDescent="0.3">
      <c r="A307" s="51"/>
      <c r="B307" s="51">
        <v>5</v>
      </c>
      <c r="C307" s="163" t="s">
        <v>657</v>
      </c>
      <c r="F307" s="164"/>
      <c r="G307" s="170"/>
      <c r="J307" s="166"/>
      <c r="K307" s="166"/>
      <c r="L307" s="167"/>
      <c r="M307" s="168">
        <f>SUMIF($B$1:$B$302,"=5")/5</f>
        <v>8</v>
      </c>
      <c r="N307" s="153"/>
      <c r="P307" s="150"/>
      <c r="R307" s="171"/>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c r="BH307" s="139"/>
      <c r="BI307" s="139"/>
      <c r="BJ307" s="139"/>
      <c r="BK307" s="139"/>
      <c r="BL307" s="139"/>
      <c r="BM307" s="139"/>
      <c r="BN307" s="139"/>
      <c r="BO307" s="139"/>
      <c r="BP307" s="139"/>
      <c r="BQ307" s="139"/>
      <c r="BR307" s="139"/>
      <c r="BS307" s="139"/>
      <c r="BT307" s="139"/>
      <c r="BU307" s="139"/>
      <c r="BV307" s="139"/>
      <c r="BW307" s="139"/>
      <c r="BX307" s="139"/>
      <c r="BY307" s="139"/>
      <c r="BZ307" s="139"/>
      <c r="CA307" s="139"/>
      <c r="CB307" s="139"/>
      <c r="CC307" s="139"/>
      <c r="CD307" s="139"/>
      <c r="CE307" s="139"/>
      <c r="CF307" s="139"/>
      <c r="CG307" s="139"/>
      <c r="CH307" s="139"/>
      <c r="CI307" s="139"/>
      <c r="CJ307" s="139"/>
      <c r="CK307" s="139"/>
      <c r="CL307" s="139"/>
      <c r="CM307" s="139"/>
      <c r="CN307" s="139"/>
      <c r="CO307" s="139"/>
      <c r="CP307" s="139"/>
      <c r="CQ307" s="139"/>
      <c r="CR307" s="139"/>
      <c r="CS307" s="139"/>
      <c r="CT307" s="139"/>
      <c r="CU307" s="139"/>
      <c r="CV307" s="139"/>
      <c r="CW307" s="139"/>
      <c r="CX307" s="139"/>
      <c r="CY307" s="139"/>
      <c r="CZ307" s="139"/>
      <c r="DA307" s="139"/>
      <c r="DB307" s="139"/>
      <c r="DC307" s="139"/>
      <c r="DD307" s="139"/>
      <c r="DE307" s="139"/>
      <c r="DF307" s="139"/>
      <c r="DG307" s="139"/>
      <c r="DH307" s="139"/>
      <c r="DI307" s="139"/>
      <c r="DJ307" s="139"/>
      <c r="DK307" s="139"/>
      <c r="DL307" s="139"/>
      <c r="DM307" s="139"/>
      <c r="DN307" s="139"/>
      <c r="DO307" s="139"/>
      <c r="DP307" s="139"/>
      <c r="DQ307" s="139"/>
      <c r="DR307" s="139"/>
      <c r="DS307" s="139"/>
      <c r="DT307" s="139"/>
      <c r="DU307" s="139"/>
      <c r="DV307" s="139"/>
      <c r="DW307" s="139"/>
      <c r="DX307" s="139"/>
      <c r="DY307" s="139"/>
      <c r="DZ307" s="139"/>
      <c r="EA307" s="139"/>
      <c r="EB307" s="139"/>
      <c r="EC307" s="139"/>
      <c r="ED307" s="139"/>
      <c r="EE307" s="139"/>
      <c r="EF307" s="139"/>
      <c r="EG307" s="139"/>
      <c r="EH307" s="139"/>
      <c r="EI307" s="139"/>
      <c r="EJ307" s="139"/>
      <c r="EK307" s="139"/>
      <c r="EL307" s="139"/>
      <c r="EM307" s="139"/>
      <c r="EN307" s="139"/>
      <c r="EO307" s="139"/>
      <c r="EP307" s="139"/>
      <c r="EQ307" s="139"/>
      <c r="ER307" s="139"/>
      <c r="ES307" s="139"/>
      <c r="ET307" s="139"/>
      <c r="EU307" s="139"/>
      <c r="EV307" s="139"/>
      <c r="EW307" s="139"/>
      <c r="EX307" s="139"/>
      <c r="EY307" s="139"/>
      <c r="EZ307" s="139"/>
      <c r="FA307" s="139"/>
      <c r="FB307" s="139"/>
      <c r="FC307" s="139"/>
      <c r="FD307" s="139"/>
      <c r="FE307" s="139"/>
      <c r="FF307" s="139"/>
      <c r="FG307" s="158"/>
      <c r="FH307" s="158"/>
      <c r="FI307" s="158"/>
      <c r="FJ307" s="158"/>
      <c r="FK307" s="158"/>
      <c r="FL307" s="158"/>
      <c r="FM307" s="158"/>
      <c r="FN307" s="158"/>
      <c r="FO307" s="158"/>
      <c r="FP307" s="158"/>
      <c r="FQ307" s="158"/>
      <c r="FR307" s="158"/>
      <c r="FS307" s="158"/>
      <c r="FT307" s="158"/>
      <c r="FU307" s="158"/>
      <c r="FV307" s="158"/>
      <c r="FW307" s="158"/>
      <c r="FX307" s="158"/>
      <c r="FY307" s="158"/>
      <c r="FZ307" s="158"/>
      <c r="GA307" s="158"/>
      <c r="GB307" s="158"/>
      <c r="GC307" s="158"/>
      <c r="GD307" s="158"/>
      <c r="GE307" s="158"/>
      <c r="GF307" s="158"/>
      <c r="GG307" s="158"/>
      <c r="GH307" s="158"/>
      <c r="GI307" s="158"/>
      <c r="GJ307" s="158"/>
      <c r="GK307" s="158"/>
      <c r="GL307" s="158"/>
      <c r="GM307" s="158"/>
      <c r="GN307" s="158"/>
      <c r="GO307" s="158"/>
      <c r="GP307" s="158"/>
      <c r="GQ307" s="158"/>
      <c r="GR307" s="158"/>
      <c r="GS307" s="158"/>
      <c r="GT307" s="158"/>
      <c r="GU307" s="158"/>
      <c r="GV307" s="158"/>
      <c r="GW307" s="158"/>
      <c r="GX307" s="158"/>
      <c r="GY307" s="158"/>
      <c r="GZ307" s="158"/>
      <c r="HA307" s="158"/>
      <c r="HB307" s="158"/>
      <c r="HC307" s="158"/>
      <c r="HD307" s="158"/>
      <c r="HE307" s="158"/>
      <c r="HF307" s="158"/>
      <c r="HG307" s="158"/>
      <c r="HH307" s="158"/>
      <c r="HI307" s="158"/>
      <c r="HJ307" s="158"/>
      <c r="HK307" s="158"/>
      <c r="HL307" s="158"/>
      <c r="HM307" s="158"/>
      <c r="HN307" s="158"/>
      <c r="HO307" s="158"/>
      <c r="HP307" s="158"/>
      <c r="HQ307" s="158"/>
      <c r="HR307" s="158"/>
      <c r="HS307" s="158"/>
      <c r="HT307" s="158"/>
      <c r="HU307" s="158"/>
      <c r="HV307" s="158"/>
      <c r="HW307" s="158"/>
      <c r="HX307" s="158"/>
      <c r="HY307" s="158"/>
      <c r="HZ307" s="158"/>
      <c r="IA307" s="158"/>
      <c r="IB307" s="158"/>
      <c r="IC307" s="158"/>
      <c r="ID307" s="158"/>
      <c r="IE307" s="158"/>
      <c r="IF307" s="158"/>
      <c r="IG307" s="158"/>
      <c r="IH307" s="158"/>
      <c r="II307" s="158"/>
      <c r="IJ307" s="158"/>
      <c r="IK307" s="158"/>
      <c r="IL307" s="158"/>
      <c r="IM307" s="158"/>
      <c r="IN307" s="158"/>
      <c r="IO307" s="158"/>
      <c r="IP307" s="158"/>
      <c r="IQ307" s="158"/>
      <c r="IR307" s="158"/>
      <c r="IS307" s="158"/>
      <c r="IT307" s="158"/>
      <c r="IU307" s="158"/>
      <c r="IV307" s="158"/>
      <c r="IW307" s="158"/>
      <c r="IX307" s="158"/>
      <c r="IY307" s="158"/>
      <c r="IZ307" s="158"/>
      <c r="JA307" s="158"/>
      <c r="JB307" s="158"/>
      <c r="JC307" s="158"/>
      <c r="JD307" s="158"/>
      <c r="JE307" s="158"/>
      <c r="JF307" s="158"/>
      <c r="JG307" s="158"/>
      <c r="JH307" s="158"/>
      <c r="JI307" s="158"/>
      <c r="JJ307" s="158"/>
      <c r="JK307" s="158"/>
      <c r="JL307" s="158"/>
      <c r="JM307" s="158"/>
      <c r="JN307" s="158"/>
      <c r="JO307" s="158"/>
      <c r="JP307" s="158"/>
      <c r="JQ307" s="158"/>
      <c r="JR307" s="158"/>
      <c r="JS307" s="158"/>
      <c r="JT307" s="158"/>
      <c r="JU307" s="158"/>
      <c r="JV307" s="158"/>
      <c r="JW307" s="158"/>
      <c r="JX307" s="158"/>
      <c r="JY307" s="158"/>
      <c r="JZ307" s="158"/>
      <c r="KA307" s="158"/>
      <c r="KB307" s="158"/>
      <c r="KC307" s="158"/>
      <c r="KD307" s="158"/>
      <c r="KE307" s="158"/>
      <c r="KF307" s="158"/>
      <c r="KG307" s="158"/>
      <c r="KH307" s="158"/>
      <c r="KI307" s="158"/>
      <c r="KJ307" s="158"/>
      <c r="KK307" s="158"/>
      <c r="KL307" s="158"/>
      <c r="KM307" s="158"/>
      <c r="KN307" s="158"/>
      <c r="KO307" s="158"/>
      <c r="KP307" s="158"/>
      <c r="KQ307" s="158"/>
      <c r="KR307" s="158"/>
      <c r="KS307" s="158"/>
      <c r="KT307" s="158"/>
      <c r="KU307" s="158"/>
      <c r="KV307" s="158"/>
      <c r="KW307" s="158"/>
      <c r="KX307" s="158"/>
      <c r="KY307" s="158"/>
      <c r="KZ307" s="158"/>
      <c r="LA307" s="158"/>
      <c r="LB307" s="158"/>
      <c r="LC307" s="158"/>
      <c r="LD307" s="158"/>
      <c r="LE307" s="158"/>
      <c r="LF307" s="158"/>
      <c r="LG307" s="158"/>
      <c r="LH307" s="158"/>
      <c r="LI307" s="158"/>
      <c r="LJ307" s="158"/>
      <c r="LK307" s="158"/>
      <c r="LL307" s="158"/>
      <c r="LM307" s="158"/>
      <c r="LN307" s="158"/>
      <c r="LO307" s="158"/>
      <c r="LP307" s="158"/>
      <c r="LQ307" s="158"/>
      <c r="LR307" s="158"/>
      <c r="LS307" s="158"/>
      <c r="LT307" s="158"/>
      <c r="LU307" s="158"/>
      <c r="LV307" s="158"/>
      <c r="LW307" s="158"/>
      <c r="LX307" s="158"/>
      <c r="LY307" s="158"/>
      <c r="LZ307" s="158"/>
      <c r="MA307" s="158"/>
      <c r="MB307" s="158"/>
      <c r="MC307" s="158"/>
      <c r="MD307" s="158"/>
      <c r="ME307" s="158"/>
      <c r="MF307" s="158"/>
      <c r="MG307" s="158"/>
      <c r="MH307" s="158"/>
      <c r="MI307" s="158"/>
      <c r="MJ307" s="158"/>
      <c r="MK307" s="158"/>
      <c r="ML307" s="158"/>
      <c r="MM307" s="158"/>
      <c r="MN307" s="158"/>
      <c r="MO307" s="158"/>
      <c r="MP307" s="158"/>
      <c r="MQ307" s="158"/>
      <c r="MR307" s="158"/>
      <c r="MS307" s="158"/>
      <c r="MT307" s="158"/>
      <c r="MU307" s="158"/>
      <c r="MV307" s="158"/>
      <c r="MW307" s="158"/>
      <c r="MX307" s="158"/>
      <c r="MY307" s="158"/>
      <c r="MZ307" s="158"/>
      <c r="NA307" s="158"/>
      <c r="NB307" s="158"/>
      <c r="NC307" s="158"/>
      <c r="ND307" s="158"/>
      <c r="NE307" s="158"/>
      <c r="NF307" s="158"/>
      <c r="NG307" s="158"/>
      <c r="NH307" s="158"/>
      <c r="NI307" s="158"/>
      <c r="NJ307" s="158"/>
      <c r="NK307" s="158"/>
      <c r="NL307" s="158"/>
      <c r="NM307" s="158"/>
      <c r="NN307" s="158"/>
      <c r="NO307" s="158"/>
      <c r="NP307" s="158"/>
      <c r="NQ307" s="158"/>
      <c r="NR307" s="158"/>
      <c r="NS307" s="158"/>
      <c r="NT307" s="158"/>
      <c r="NU307" s="158"/>
      <c r="NV307" s="158"/>
      <c r="NW307" s="158"/>
      <c r="NX307" s="158"/>
      <c r="NY307" s="158"/>
      <c r="NZ307" s="158"/>
      <c r="OA307" s="158"/>
      <c r="OB307" s="158"/>
      <c r="OC307" s="158"/>
      <c r="OD307" s="158"/>
      <c r="OE307" s="158"/>
      <c r="OF307" s="158"/>
      <c r="OG307" s="158"/>
      <c r="OH307" s="158"/>
      <c r="OI307" s="158"/>
      <c r="OJ307" s="158"/>
      <c r="OK307" s="158"/>
      <c r="OL307" s="158"/>
      <c r="OM307" s="158"/>
      <c r="ON307" s="158"/>
      <c r="OO307" s="158"/>
      <c r="OP307" s="158"/>
      <c r="OQ307" s="158"/>
      <c r="OR307" s="158"/>
      <c r="OS307" s="158"/>
      <c r="OT307" s="158"/>
      <c r="OU307" s="158"/>
      <c r="OV307" s="158"/>
      <c r="OW307" s="158"/>
      <c r="OX307" s="158"/>
      <c r="OY307" s="158"/>
      <c r="OZ307" s="158"/>
      <c r="PA307" s="158"/>
      <c r="PB307" s="158"/>
      <c r="PC307" s="158"/>
      <c r="PD307" s="158"/>
      <c r="PE307" s="158"/>
      <c r="PF307" s="158"/>
      <c r="PG307" s="158"/>
      <c r="PH307" s="158"/>
      <c r="PI307" s="158"/>
      <c r="PJ307" s="158"/>
      <c r="PK307" s="158"/>
      <c r="PL307" s="158"/>
      <c r="PM307" s="158"/>
      <c r="PN307" s="158"/>
      <c r="PO307" s="158"/>
      <c r="PP307" s="158"/>
      <c r="PQ307" s="158"/>
      <c r="PR307" s="158"/>
      <c r="PS307" s="158"/>
      <c r="PT307" s="158"/>
      <c r="PU307" s="158"/>
      <c r="PV307" s="158"/>
      <c r="PW307" s="158"/>
      <c r="PX307" s="158"/>
      <c r="PY307" s="158"/>
      <c r="PZ307" s="158"/>
      <c r="QA307" s="158"/>
      <c r="QB307" s="158"/>
      <c r="QC307" s="158"/>
      <c r="QD307" s="158"/>
      <c r="QE307" s="158"/>
      <c r="QF307" s="158"/>
      <c r="QG307" s="158"/>
      <c r="QH307" s="158"/>
      <c r="QI307" s="158"/>
      <c r="QJ307" s="158"/>
      <c r="QK307" s="158"/>
      <c r="QL307" s="158"/>
      <c r="QM307" s="158"/>
      <c r="QN307" s="158"/>
      <c r="QO307" s="158"/>
      <c r="QP307" s="158"/>
      <c r="QQ307" s="158"/>
      <c r="QR307" s="158"/>
      <c r="QS307" s="158"/>
      <c r="QT307" s="158"/>
      <c r="QU307" s="158"/>
      <c r="QV307" s="158"/>
      <c r="QW307" s="158"/>
      <c r="QX307" s="158"/>
      <c r="QY307" s="158"/>
      <c r="QZ307" s="158"/>
      <c r="RA307" s="158"/>
      <c r="RB307" s="158"/>
      <c r="RC307" s="158"/>
      <c r="RD307" s="158"/>
      <c r="RE307" s="158"/>
      <c r="RF307" s="158"/>
      <c r="RG307" s="158"/>
      <c r="RH307" s="158"/>
      <c r="RI307" s="158"/>
      <c r="RJ307" s="158"/>
      <c r="RK307" s="158"/>
      <c r="RL307" s="158"/>
      <c r="RM307" s="158"/>
      <c r="RN307" s="158"/>
      <c r="RO307" s="158"/>
      <c r="RP307" s="158"/>
      <c r="RQ307" s="158"/>
      <c r="RR307" s="158"/>
      <c r="RS307" s="158"/>
      <c r="RT307" s="158"/>
      <c r="RU307" s="158"/>
      <c r="RV307" s="158"/>
      <c r="RW307" s="158"/>
      <c r="RX307" s="158"/>
      <c r="RY307" s="158"/>
      <c r="RZ307" s="158"/>
      <c r="SA307" s="158"/>
      <c r="SB307" s="158"/>
      <c r="SC307" s="158"/>
      <c r="SD307" s="158"/>
      <c r="SE307" s="158"/>
      <c r="SF307" s="158"/>
      <c r="SG307" s="158"/>
      <c r="SH307" s="158"/>
      <c r="SI307" s="158"/>
      <c r="SJ307" s="158"/>
      <c r="SK307" s="158"/>
      <c r="SL307" s="158"/>
      <c r="SM307" s="158"/>
      <c r="SN307" s="158"/>
      <c r="SO307" s="158"/>
      <c r="SP307" s="158"/>
      <c r="SQ307" s="158"/>
      <c r="SR307" s="158"/>
      <c r="SS307" s="158"/>
      <c r="ST307" s="158"/>
      <c r="SU307" s="158"/>
      <c r="SV307" s="158"/>
      <c r="SW307" s="158"/>
      <c r="SX307" s="158"/>
      <c r="SY307" s="158"/>
      <c r="SZ307" s="158"/>
      <c r="TA307" s="158"/>
      <c r="TB307" s="158"/>
      <c r="TC307" s="158"/>
      <c r="TD307" s="158"/>
      <c r="TE307" s="158"/>
      <c r="TF307" s="158"/>
      <c r="TG307" s="158"/>
      <c r="TH307" s="158"/>
      <c r="TI307" s="158"/>
      <c r="TJ307" s="158"/>
      <c r="TK307" s="158"/>
      <c r="TL307" s="158"/>
      <c r="TM307" s="158"/>
      <c r="TN307" s="158"/>
      <c r="TO307" s="158"/>
      <c r="TP307" s="158"/>
      <c r="TQ307" s="158"/>
      <c r="TR307" s="158"/>
      <c r="TS307" s="158"/>
      <c r="TT307" s="158"/>
      <c r="TU307" s="158"/>
      <c r="TV307" s="158"/>
      <c r="TW307" s="158"/>
      <c r="TX307" s="158"/>
      <c r="TY307" s="158"/>
      <c r="TZ307" s="158"/>
      <c r="UA307" s="158"/>
      <c r="UB307" s="158"/>
      <c r="UC307" s="158"/>
      <c r="UD307" s="158"/>
      <c r="UE307" s="158"/>
      <c r="UF307" s="158"/>
      <c r="UG307" s="158"/>
      <c r="UH307" s="158"/>
      <c r="UI307" s="158"/>
      <c r="UJ307" s="158"/>
      <c r="UK307" s="158"/>
      <c r="UL307" s="158"/>
      <c r="UM307" s="158"/>
      <c r="UN307" s="158"/>
      <c r="UO307" s="158"/>
      <c r="UP307" s="158"/>
      <c r="UQ307" s="158"/>
      <c r="UR307" s="158"/>
      <c r="US307" s="158"/>
      <c r="UT307" s="158"/>
      <c r="UU307" s="158"/>
      <c r="UV307" s="158"/>
      <c r="UW307" s="158"/>
      <c r="UX307" s="158"/>
      <c r="UY307" s="158"/>
      <c r="UZ307" s="158"/>
      <c r="VA307" s="158"/>
      <c r="VB307" s="158"/>
      <c r="VC307" s="158"/>
      <c r="VD307" s="158"/>
      <c r="VE307" s="158"/>
      <c r="VF307" s="158"/>
      <c r="VG307" s="158"/>
      <c r="VH307" s="158"/>
      <c r="VI307" s="158"/>
      <c r="VJ307" s="158"/>
      <c r="VK307" s="158"/>
      <c r="VL307" s="158"/>
      <c r="VM307" s="158"/>
      <c r="VN307" s="158"/>
      <c r="VO307" s="158"/>
      <c r="VP307" s="158"/>
      <c r="VQ307" s="158"/>
      <c r="VR307" s="158"/>
      <c r="VS307" s="158"/>
      <c r="VT307" s="158"/>
      <c r="VU307" s="158"/>
      <c r="VV307" s="158"/>
      <c r="VW307" s="158"/>
      <c r="VX307" s="158"/>
      <c r="VY307" s="158"/>
      <c r="VZ307" s="158"/>
      <c r="WA307" s="158"/>
      <c r="WB307" s="158"/>
      <c r="WC307" s="158"/>
      <c r="WD307" s="158"/>
      <c r="WE307" s="158"/>
      <c r="WF307" s="158"/>
      <c r="WG307" s="158"/>
      <c r="WH307" s="158"/>
      <c r="WI307" s="158"/>
      <c r="WJ307" s="158"/>
      <c r="WK307" s="158"/>
      <c r="WL307" s="158"/>
      <c r="WM307" s="158"/>
      <c r="WN307" s="158"/>
      <c r="WO307" s="158"/>
      <c r="WP307" s="158"/>
      <c r="WQ307" s="158"/>
      <c r="WR307" s="158"/>
      <c r="WS307" s="158"/>
      <c r="WT307" s="158"/>
      <c r="WU307" s="158"/>
      <c r="WV307" s="158"/>
      <c r="WW307" s="158"/>
      <c r="WX307" s="158"/>
      <c r="WY307" s="158"/>
      <c r="WZ307" s="158"/>
      <c r="XA307" s="158"/>
      <c r="XB307" s="158"/>
      <c r="XC307" s="158"/>
      <c r="XD307" s="158"/>
      <c r="XE307" s="158"/>
      <c r="XF307" s="158"/>
      <c r="XG307" s="158"/>
      <c r="XH307" s="158"/>
      <c r="XI307" s="158"/>
      <c r="XJ307" s="158"/>
      <c r="XK307" s="158"/>
      <c r="XL307" s="158"/>
      <c r="XM307" s="158"/>
      <c r="XN307" s="158"/>
      <c r="XO307" s="158"/>
      <c r="XP307" s="158"/>
      <c r="XQ307" s="158"/>
      <c r="XR307" s="158"/>
      <c r="XS307" s="158"/>
      <c r="XT307" s="158"/>
      <c r="XU307" s="158"/>
      <c r="XV307" s="158"/>
      <c r="XW307" s="158"/>
      <c r="XX307" s="158"/>
      <c r="XY307" s="158"/>
      <c r="XZ307" s="158"/>
      <c r="YA307" s="158"/>
      <c r="YB307" s="158"/>
      <c r="YC307" s="158"/>
      <c r="YD307" s="158"/>
      <c r="YE307" s="158"/>
      <c r="YF307" s="158"/>
      <c r="YG307" s="158"/>
      <c r="YH307" s="158"/>
      <c r="YI307" s="158"/>
      <c r="YJ307" s="158"/>
      <c r="YK307" s="158"/>
      <c r="YL307" s="158"/>
      <c r="YM307" s="158"/>
      <c r="YN307" s="158"/>
      <c r="YO307" s="158"/>
      <c r="YP307" s="158"/>
      <c r="YQ307" s="158"/>
      <c r="YR307" s="158"/>
      <c r="YS307" s="158"/>
      <c r="YT307" s="158"/>
      <c r="YU307" s="158"/>
      <c r="YV307" s="158"/>
      <c r="YW307" s="158"/>
      <c r="YX307" s="158"/>
      <c r="YY307" s="158"/>
      <c r="YZ307" s="158"/>
      <c r="ZA307" s="158"/>
      <c r="ZB307" s="158"/>
      <c r="ZC307" s="158"/>
      <c r="ZD307" s="158"/>
      <c r="ZE307" s="158"/>
      <c r="ZF307" s="158"/>
      <c r="ZG307" s="158"/>
      <c r="ZH307" s="158"/>
      <c r="ZI307" s="158"/>
      <c r="ZJ307" s="158"/>
      <c r="ZK307" s="158"/>
      <c r="ZL307" s="158"/>
      <c r="ZM307" s="158"/>
      <c r="ZN307" s="158"/>
      <c r="ZO307" s="158"/>
      <c r="ZP307" s="158"/>
      <c r="ZQ307" s="158"/>
      <c r="ZR307" s="158"/>
      <c r="ZS307" s="158"/>
      <c r="ZT307" s="158"/>
      <c r="ZU307" s="158"/>
      <c r="ZV307" s="158"/>
      <c r="ZW307" s="158"/>
      <c r="ZX307" s="158"/>
      <c r="ZY307" s="158"/>
      <c r="ZZ307" s="158"/>
      <c r="AAA307" s="158"/>
      <c r="AAB307" s="158"/>
      <c r="AAC307" s="158"/>
      <c r="AAD307" s="158"/>
      <c r="AAE307" s="158"/>
      <c r="AAF307" s="158"/>
      <c r="AAG307" s="158"/>
      <c r="AAH307" s="158"/>
      <c r="AAI307" s="158"/>
      <c r="AAJ307" s="158"/>
      <c r="AAK307" s="158"/>
      <c r="AAL307" s="158"/>
      <c r="AAM307" s="158"/>
      <c r="AAN307" s="158"/>
      <c r="AAO307" s="158"/>
      <c r="AAP307" s="158"/>
      <c r="AAQ307" s="158"/>
      <c r="AAR307" s="158"/>
      <c r="AAS307" s="158"/>
      <c r="AAT307" s="158"/>
      <c r="AAU307" s="158"/>
      <c r="AAV307" s="158"/>
      <c r="AAW307" s="158"/>
      <c r="AAX307" s="158"/>
      <c r="AAY307" s="158"/>
      <c r="AAZ307" s="158"/>
      <c r="ABA307" s="158"/>
      <c r="ABB307" s="158"/>
      <c r="ABC307" s="158"/>
      <c r="ABD307" s="158"/>
      <c r="ABE307" s="158"/>
      <c r="ABF307" s="158"/>
      <c r="ABG307" s="158"/>
      <c r="ABH307" s="158"/>
      <c r="ABI307" s="158"/>
      <c r="ABJ307" s="158"/>
      <c r="ABK307" s="158"/>
      <c r="ABL307" s="158"/>
      <c r="ABM307" s="158"/>
      <c r="ABN307" s="158"/>
      <c r="ABO307" s="158"/>
      <c r="ABP307" s="158"/>
      <c r="ABQ307" s="158"/>
      <c r="ABR307" s="158"/>
      <c r="ABS307" s="158"/>
      <c r="ABT307" s="158"/>
      <c r="ABU307" s="158"/>
      <c r="ABV307" s="158"/>
      <c r="ABW307" s="158"/>
      <c r="ABX307" s="158"/>
      <c r="ABY307" s="158"/>
      <c r="ABZ307" s="158"/>
      <c r="ACA307" s="158"/>
      <c r="ACB307" s="158"/>
      <c r="ACC307" s="158"/>
      <c r="ACD307" s="158"/>
      <c r="ACE307" s="158"/>
      <c r="ACF307" s="158"/>
      <c r="ACG307" s="158"/>
      <c r="ACH307" s="158"/>
      <c r="ACI307" s="158"/>
      <c r="ACJ307" s="158"/>
      <c r="ACK307" s="158"/>
      <c r="ACL307" s="158"/>
      <c r="ACM307" s="158"/>
      <c r="ACN307" s="158"/>
      <c r="ACO307" s="158"/>
      <c r="ACP307" s="158"/>
      <c r="ACQ307" s="158"/>
      <c r="ACR307" s="158"/>
      <c r="ACS307" s="158"/>
      <c r="ACT307" s="158"/>
      <c r="ACU307" s="158"/>
      <c r="ACV307" s="158"/>
      <c r="ACW307" s="158"/>
      <c r="ACX307" s="158"/>
      <c r="ACY307" s="158"/>
      <c r="ACZ307" s="158"/>
      <c r="ADA307" s="158"/>
      <c r="ADB307" s="158"/>
      <c r="ADC307" s="158"/>
      <c r="ADD307" s="158"/>
      <c r="ADE307" s="158"/>
      <c r="ADF307" s="158"/>
      <c r="ADG307" s="158"/>
      <c r="ADH307" s="158"/>
      <c r="ADI307" s="158"/>
      <c r="ADJ307" s="158"/>
      <c r="ADK307" s="158"/>
      <c r="ADL307" s="158"/>
      <c r="ADM307" s="158"/>
      <c r="ADN307" s="158"/>
      <c r="ADO307" s="158"/>
      <c r="ADP307" s="158"/>
      <c r="ADQ307" s="158"/>
      <c r="ADR307" s="158"/>
      <c r="ADS307" s="158"/>
      <c r="ADT307" s="158"/>
      <c r="ADU307" s="158"/>
      <c r="ADV307" s="158"/>
      <c r="ADW307" s="158"/>
      <c r="ADX307" s="158"/>
      <c r="ADY307" s="158"/>
      <c r="ADZ307" s="158"/>
      <c r="AEA307" s="158"/>
      <c r="AEB307" s="158"/>
      <c r="AEC307" s="158"/>
      <c r="AED307" s="158"/>
    </row>
    <row r="308" spans="1:810" ht="15" customHeight="1" x14ac:dyDescent="0.3">
      <c r="C308" s="173"/>
      <c r="D308" s="174"/>
      <c r="F308" s="125"/>
      <c r="G308" s="165"/>
      <c r="J308" s="175"/>
      <c r="K308" s="175"/>
      <c r="L308" s="176"/>
      <c r="M308" s="159" t="s">
        <v>658</v>
      </c>
      <c r="N308" s="153"/>
      <c r="P308" s="150"/>
      <c r="R308" s="171"/>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39"/>
      <c r="AY308" s="139"/>
      <c r="AZ308" s="139"/>
      <c r="BA308" s="139"/>
      <c r="BB308" s="139"/>
      <c r="BC308" s="139"/>
      <c r="BD308" s="139"/>
      <c r="BE308" s="139"/>
      <c r="BF308" s="139"/>
      <c r="BG308" s="139"/>
      <c r="BH308" s="139"/>
      <c r="BI308" s="139"/>
      <c r="BJ308" s="139"/>
      <c r="BK308" s="139"/>
      <c r="BL308" s="139"/>
      <c r="BM308" s="139"/>
      <c r="BN308" s="139"/>
      <c r="BO308" s="139"/>
      <c r="BP308" s="139"/>
      <c r="BQ308" s="139"/>
      <c r="BR308" s="139"/>
      <c r="BS308" s="139"/>
      <c r="BT308" s="139"/>
      <c r="BU308" s="139"/>
      <c r="BV308" s="139"/>
      <c r="BW308" s="139"/>
      <c r="BX308" s="139"/>
      <c r="BY308" s="139"/>
      <c r="BZ308" s="139"/>
      <c r="CA308" s="139"/>
      <c r="CB308" s="139"/>
      <c r="CC308" s="139"/>
      <c r="CD308" s="139"/>
      <c r="CE308" s="139"/>
      <c r="CF308" s="139"/>
      <c r="CG308" s="139"/>
      <c r="CH308" s="139"/>
      <c r="CI308" s="139"/>
      <c r="CJ308" s="139"/>
      <c r="CK308" s="139"/>
      <c r="CL308" s="139"/>
      <c r="CM308" s="139"/>
      <c r="CN308" s="139"/>
      <c r="CO308" s="139"/>
      <c r="CP308" s="139"/>
      <c r="CQ308" s="139"/>
      <c r="CR308" s="139"/>
      <c r="CS308" s="139"/>
      <c r="CT308" s="139"/>
      <c r="CU308" s="139"/>
      <c r="CV308" s="139"/>
      <c r="CW308" s="139"/>
      <c r="CX308" s="139"/>
      <c r="CY308" s="139"/>
      <c r="CZ308" s="139"/>
      <c r="DA308" s="139"/>
      <c r="DB308" s="139"/>
      <c r="DC308" s="139"/>
      <c r="DD308" s="139"/>
      <c r="DE308" s="139"/>
      <c r="DF308" s="139"/>
      <c r="DG308" s="139"/>
      <c r="DH308" s="139"/>
      <c r="DI308" s="139"/>
      <c r="DJ308" s="139"/>
      <c r="DK308" s="139"/>
      <c r="DL308" s="139"/>
      <c r="DM308" s="139"/>
      <c r="DN308" s="139"/>
      <c r="DO308" s="139"/>
      <c r="DP308" s="139"/>
      <c r="DQ308" s="139"/>
      <c r="DR308" s="139"/>
      <c r="DS308" s="139"/>
      <c r="DT308" s="139"/>
      <c r="DU308" s="139"/>
      <c r="DV308" s="139"/>
      <c r="DW308" s="139"/>
      <c r="DX308" s="139"/>
      <c r="DY308" s="139"/>
      <c r="DZ308" s="139"/>
      <c r="EA308" s="139"/>
      <c r="EB308" s="139"/>
      <c r="EC308" s="139"/>
      <c r="ED308" s="139"/>
      <c r="EE308" s="139"/>
      <c r="EF308" s="139"/>
      <c r="EG308" s="139"/>
      <c r="EH308" s="139"/>
      <c r="EI308" s="139"/>
      <c r="EJ308" s="139"/>
      <c r="EK308" s="139"/>
      <c r="EL308" s="139"/>
      <c r="EM308" s="139"/>
      <c r="EN308" s="139"/>
      <c r="EO308" s="139"/>
      <c r="EP308" s="139"/>
      <c r="EQ308" s="139"/>
      <c r="ER308" s="139"/>
      <c r="ES308" s="139"/>
      <c r="ET308" s="139"/>
      <c r="EU308" s="139"/>
      <c r="EV308" s="139"/>
      <c r="EW308" s="139"/>
      <c r="EX308" s="139"/>
      <c r="EY308" s="139"/>
      <c r="EZ308" s="139"/>
      <c r="FA308" s="139"/>
      <c r="FB308" s="139"/>
      <c r="FC308" s="139"/>
      <c r="FD308" s="139"/>
      <c r="FE308" s="139"/>
      <c r="FF308" s="139"/>
      <c r="FG308" s="158"/>
      <c r="FH308" s="158"/>
      <c r="FI308" s="158"/>
      <c r="FJ308" s="158"/>
      <c r="FK308" s="158"/>
      <c r="FL308" s="158"/>
      <c r="FM308" s="158"/>
      <c r="FN308" s="158"/>
      <c r="FO308" s="158"/>
      <c r="FP308" s="158"/>
      <c r="FQ308" s="158"/>
      <c r="FR308" s="158"/>
      <c r="FS308" s="158"/>
      <c r="FT308" s="158"/>
      <c r="FU308" s="158"/>
      <c r="FV308" s="158"/>
      <c r="FW308" s="158"/>
      <c r="FX308" s="158"/>
      <c r="FY308" s="158"/>
      <c r="FZ308" s="158"/>
      <c r="GA308" s="158"/>
      <c r="GB308" s="158"/>
      <c r="GC308" s="158"/>
      <c r="GD308" s="158"/>
      <c r="GE308" s="158"/>
      <c r="GF308" s="158"/>
      <c r="GG308" s="158"/>
      <c r="GH308" s="158"/>
      <c r="GI308" s="158"/>
      <c r="GJ308" s="158"/>
      <c r="GK308" s="158"/>
      <c r="GL308" s="158"/>
      <c r="GM308" s="158"/>
      <c r="GN308" s="158"/>
      <c r="GO308" s="158"/>
      <c r="GP308" s="158"/>
      <c r="GQ308" s="158"/>
      <c r="GR308" s="158"/>
      <c r="GS308" s="158"/>
      <c r="GT308" s="158"/>
      <c r="GU308" s="158"/>
      <c r="GV308" s="158"/>
      <c r="GW308" s="158"/>
      <c r="GX308" s="158"/>
      <c r="GY308" s="158"/>
      <c r="GZ308" s="158"/>
      <c r="HA308" s="158"/>
      <c r="HB308" s="158"/>
      <c r="HC308" s="158"/>
      <c r="HD308" s="158"/>
      <c r="HE308" s="158"/>
      <c r="HF308" s="158"/>
      <c r="HG308" s="158"/>
      <c r="HH308" s="158"/>
      <c r="HI308" s="158"/>
      <c r="HJ308" s="158"/>
      <c r="HK308" s="158"/>
      <c r="HL308" s="158"/>
      <c r="HM308" s="158"/>
      <c r="HN308" s="158"/>
      <c r="HO308" s="158"/>
      <c r="HP308" s="158"/>
      <c r="HQ308" s="158"/>
      <c r="HR308" s="158"/>
      <c r="HS308" s="158"/>
      <c r="HT308" s="158"/>
      <c r="HU308" s="158"/>
      <c r="HV308" s="158"/>
      <c r="HW308" s="158"/>
      <c r="HX308" s="158"/>
      <c r="HY308" s="158"/>
      <c r="HZ308" s="158"/>
      <c r="IA308" s="158"/>
      <c r="IB308" s="158"/>
      <c r="IC308" s="158"/>
      <c r="ID308" s="158"/>
      <c r="IE308" s="158"/>
      <c r="IF308" s="158"/>
      <c r="IG308" s="158"/>
      <c r="IH308" s="158"/>
      <c r="II308" s="158"/>
      <c r="IJ308" s="158"/>
      <c r="IK308" s="158"/>
      <c r="IL308" s="158"/>
      <c r="IM308" s="158"/>
      <c r="IN308" s="158"/>
      <c r="IO308" s="158"/>
      <c r="IP308" s="158"/>
      <c r="IQ308" s="158"/>
      <c r="IR308" s="158"/>
      <c r="IS308" s="158"/>
      <c r="IT308" s="158"/>
      <c r="IU308" s="158"/>
      <c r="IV308" s="158"/>
      <c r="IW308" s="158"/>
      <c r="IX308" s="158"/>
      <c r="IY308" s="158"/>
      <c r="IZ308" s="158"/>
      <c r="JA308" s="158"/>
      <c r="JB308" s="158"/>
      <c r="JC308" s="158"/>
      <c r="JD308" s="158"/>
      <c r="JE308" s="158"/>
      <c r="JF308" s="158"/>
      <c r="JG308" s="158"/>
      <c r="JH308" s="158"/>
      <c r="JI308" s="158"/>
      <c r="JJ308" s="158"/>
      <c r="JK308" s="158"/>
      <c r="JL308" s="158"/>
      <c r="JM308" s="158"/>
      <c r="JN308" s="158"/>
      <c r="JO308" s="158"/>
      <c r="JP308" s="158"/>
      <c r="JQ308" s="158"/>
      <c r="JR308" s="158"/>
      <c r="JS308" s="158"/>
      <c r="JT308" s="158"/>
      <c r="JU308" s="158"/>
      <c r="JV308" s="158"/>
      <c r="JW308" s="158"/>
      <c r="JX308" s="158"/>
      <c r="JY308" s="158"/>
      <c r="JZ308" s="158"/>
      <c r="KA308" s="158"/>
      <c r="KB308" s="158"/>
      <c r="KC308" s="158"/>
      <c r="KD308" s="158"/>
      <c r="KE308" s="158"/>
      <c r="KF308" s="158"/>
      <c r="KG308" s="158"/>
      <c r="KH308" s="158"/>
      <c r="KI308" s="158"/>
      <c r="KJ308" s="158"/>
      <c r="KK308" s="158"/>
      <c r="KL308" s="158"/>
      <c r="KM308" s="158"/>
      <c r="KN308" s="158"/>
      <c r="KO308" s="158"/>
      <c r="KP308" s="158"/>
      <c r="KQ308" s="158"/>
      <c r="KR308" s="158"/>
      <c r="KS308" s="158"/>
      <c r="KT308" s="158"/>
      <c r="KU308" s="158"/>
      <c r="KV308" s="158"/>
      <c r="KW308" s="158"/>
      <c r="KX308" s="158"/>
      <c r="KY308" s="158"/>
      <c r="KZ308" s="158"/>
      <c r="LA308" s="158"/>
      <c r="LB308" s="158"/>
      <c r="LC308" s="158"/>
      <c r="LD308" s="158"/>
      <c r="LE308" s="158"/>
      <c r="LF308" s="158"/>
      <c r="LG308" s="158"/>
      <c r="LH308" s="158"/>
      <c r="LI308" s="158"/>
      <c r="LJ308" s="158"/>
      <c r="LK308" s="158"/>
      <c r="LL308" s="158"/>
      <c r="LM308" s="158"/>
      <c r="LN308" s="158"/>
      <c r="LO308" s="158"/>
      <c r="LP308" s="158"/>
      <c r="LQ308" s="158"/>
      <c r="LR308" s="158"/>
      <c r="LS308" s="158"/>
      <c r="LT308" s="158"/>
      <c r="LU308" s="158"/>
      <c r="LV308" s="158"/>
      <c r="LW308" s="158"/>
      <c r="LX308" s="158"/>
      <c r="LY308" s="158"/>
      <c r="LZ308" s="158"/>
      <c r="MA308" s="158"/>
      <c r="MB308" s="158"/>
      <c r="MC308" s="158"/>
      <c r="MD308" s="158"/>
      <c r="ME308" s="158"/>
      <c r="MF308" s="158"/>
      <c r="MG308" s="158"/>
      <c r="MH308" s="158"/>
      <c r="MI308" s="158"/>
      <c r="MJ308" s="158"/>
      <c r="MK308" s="158"/>
      <c r="ML308" s="158"/>
      <c r="MM308" s="158"/>
      <c r="MN308" s="158"/>
      <c r="MO308" s="158"/>
      <c r="MP308" s="158"/>
      <c r="MQ308" s="158"/>
      <c r="MR308" s="158"/>
      <c r="MS308" s="158"/>
      <c r="MT308" s="158"/>
      <c r="MU308" s="158"/>
      <c r="MV308" s="158"/>
      <c r="MW308" s="158"/>
      <c r="MX308" s="158"/>
      <c r="MY308" s="158"/>
      <c r="MZ308" s="158"/>
      <c r="NA308" s="158"/>
      <c r="NB308" s="158"/>
      <c r="NC308" s="158"/>
      <c r="ND308" s="158"/>
      <c r="NE308" s="158"/>
      <c r="NF308" s="158"/>
      <c r="NG308" s="158"/>
      <c r="NH308" s="158"/>
      <c r="NI308" s="158"/>
      <c r="NJ308" s="158"/>
      <c r="NK308" s="158"/>
      <c r="NL308" s="158"/>
      <c r="NM308" s="158"/>
      <c r="NN308" s="158"/>
      <c r="NO308" s="158"/>
      <c r="NP308" s="158"/>
      <c r="NQ308" s="158"/>
      <c r="NR308" s="158"/>
      <c r="NS308" s="158"/>
      <c r="NT308" s="158"/>
      <c r="NU308" s="158"/>
      <c r="NV308" s="158"/>
      <c r="NW308" s="158"/>
      <c r="NX308" s="158"/>
      <c r="NY308" s="158"/>
      <c r="NZ308" s="158"/>
      <c r="OA308" s="158"/>
      <c r="OB308" s="158"/>
      <c r="OC308" s="158"/>
      <c r="OD308" s="158"/>
      <c r="OE308" s="158"/>
      <c r="OF308" s="158"/>
      <c r="OG308" s="158"/>
      <c r="OH308" s="158"/>
      <c r="OI308" s="158"/>
      <c r="OJ308" s="158"/>
      <c r="OK308" s="158"/>
      <c r="OL308" s="158"/>
      <c r="OM308" s="158"/>
      <c r="ON308" s="158"/>
      <c r="OO308" s="158"/>
      <c r="OP308" s="158"/>
      <c r="OQ308" s="158"/>
      <c r="OR308" s="158"/>
      <c r="OS308" s="158"/>
      <c r="OT308" s="158"/>
      <c r="OU308" s="158"/>
      <c r="OV308" s="158"/>
      <c r="OW308" s="158"/>
      <c r="OX308" s="158"/>
      <c r="OY308" s="158"/>
      <c r="OZ308" s="158"/>
      <c r="PA308" s="158"/>
      <c r="PB308" s="158"/>
      <c r="PC308" s="158"/>
      <c r="PD308" s="158"/>
      <c r="PE308" s="158"/>
      <c r="PF308" s="158"/>
      <c r="PG308" s="158"/>
      <c r="PH308" s="158"/>
      <c r="PI308" s="158"/>
      <c r="PJ308" s="158"/>
      <c r="PK308" s="158"/>
      <c r="PL308" s="158"/>
      <c r="PM308" s="158"/>
      <c r="PN308" s="158"/>
      <c r="PO308" s="158"/>
      <c r="PP308" s="158"/>
      <c r="PQ308" s="158"/>
      <c r="PR308" s="158"/>
      <c r="PS308" s="158"/>
      <c r="PT308" s="158"/>
      <c r="PU308" s="158"/>
      <c r="PV308" s="158"/>
      <c r="PW308" s="158"/>
      <c r="PX308" s="158"/>
      <c r="PY308" s="158"/>
      <c r="PZ308" s="158"/>
      <c r="QA308" s="158"/>
      <c r="QB308" s="158"/>
      <c r="QC308" s="158"/>
      <c r="QD308" s="158"/>
      <c r="QE308" s="158"/>
      <c r="QF308" s="158"/>
      <c r="QG308" s="158"/>
      <c r="QH308" s="158"/>
      <c r="QI308" s="158"/>
      <c r="QJ308" s="158"/>
      <c r="QK308" s="158"/>
      <c r="QL308" s="158"/>
      <c r="QM308" s="158"/>
      <c r="QN308" s="158"/>
      <c r="QO308" s="158"/>
      <c r="QP308" s="158"/>
      <c r="QQ308" s="158"/>
      <c r="QR308" s="158"/>
      <c r="QS308" s="158"/>
      <c r="QT308" s="158"/>
      <c r="QU308" s="158"/>
      <c r="QV308" s="158"/>
      <c r="QW308" s="158"/>
      <c r="QX308" s="158"/>
      <c r="QY308" s="158"/>
      <c r="QZ308" s="158"/>
      <c r="RA308" s="158"/>
      <c r="RB308" s="158"/>
      <c r="RC308" s="158"/>
      <c r="RD308" s="158"/>
      <c r="RE308" s="158"/>
      <c r="RF308" s="158"/>
      <c r="RG308" s="158"/>
      <c r="RH308" s="158"/>
      <c r="RI308" s="158"/>
      <c r="RJ308" s="158"/>
      <c r="RK308" s="158"/>
      <c r="RL308" s="158"/>
      <c r="RM308" s="158"/>
      <c r="RN308" s="158"/>
      <c r="RO308" s="158"/>
      <c r="RP308" s="158"/>
      <c r="RQ308" s="158"/>
      <c r="RR308" s="158"/>
      <c r="RS308" s="158"/>
      <c r="RT308" s="158"/>
      <c r="RU308" s="158"/>
      <c r="RV308" s="158"/>
      <c r="RW308" s="158"/>
      <c r="RX308" s="158"/>
      <c r="RY308" s="158"/>
      <c r="RZ308" s="158"/>
      <c r="SA308" s="158"/>
      <c r="SB308" s="158"/>
      <c r="SC308" s="158"/>
      <c r="SD308" s="158"/>
      <c r="SE308" s="158"/>
      <c r="SF308" s="158"/>
      <c r="SG308" s="158"/>
      <c r="SH308" s="158"/>
      <c r="SI308" s="158"/>
      <c r="SJ308" s="158"/>
      <c r="SK308" s="158"/>
      <c r="SL308" s="158"/>
      <c r="SM308" s="158"/>
      <c r="SN308" s="158"/>
      <c r="SO308" s="158"/>
      <c r="SP308" s="158"/>
      <c r="SQ308" s="158"/>
      <c r="SR308" s="158"/>
      <c r="SS308" s="158"/>
      <c r="ST308" s="158"/>
      <c r="SU308" s="158"/>
      <c r="SV308" s="158"/>
      <c r="SW308" s="158"/>
      <c r="SX308" s="158"/>
      <c r="SY308" s="158"/>
      <c r="SZ308" s="158"/>
      <c r="TA308" s="158"/>
      <c r="TB308" s="158"/>
      <c r="TC308" s="158"/>
      <c r="TD308" s="158"/>
      <c r="TE308" s="158"/>
      <c r="TF308" s="158"/>
      <c r="TG308" s="158"/>
      <c r="TH308" s="158"/>
      <c r="TI308" s="158"/>
      <c r="TJ308" s="158"/>
      <c r="TK308" s="158"/>
      <c r="TL308" s="158"/>
      <c r="TM308" s="158"/>
      <c r="TN308" s="158"/>
      <c r="TO308" s="158"/>
      <c r="TP308" s="158"/>
      <c r="TQ308" s="158"/>
      <c r="TR308" s="158"/>
      <c r="TS308" s="158"/>
      <c r="TT308" s="158"/>
      <c r="TU308" s="158"/>
      <c r="TV308" s="158"/>
      <c r="TW308" s="158"/>
      <c r="TX308" s="158"/>
      <c r="TY308" s="158"/>
      <c r="TZ308" s="158"/>
      <c r="UA308" s="158"/>
      <c r="UB308" s="158"/>
      <c r="UC308" s="158"/>
      <c r="UD308" s="158"/>
      <c r="UE308" s="158"/>
      <c r="UF308" s="158"/>
      <c r="UG308" s="158"/>
      <c r="UH308" s="158"/>
      <c r="UI308" s="158"/>
      <c r="UJ308" s="158"/>
      <c r="UK308" s="158"/>
      <c r="UL308" s="158"/>
      <c r="UM308" s="158"/>
      <c r="UN308" s="158"/>
      <c r="UO308" s="158"/>
      <c r="UP308" s="158"/>
      <c r="UQ308" s="158"/>
      <c r="UR308" s="158"/>
      <c r="US308" s="158"/>
      <c r="UT308" s="158"/>
      <c r="UU308" s="158"/>
      <c r="UV308" s="158"/>
      <c r="UW308" s="158"/>
      <c r="UX308" s="158"/>
      <c r="UY308" s="158"/>
      <c r="UZ308" s="158"/>
      <c r="VA308" s="158"/>
      <c r="VB308" s="158"/>
      <c r="VC308" s="158"/>
      <c r="VD308" s="158"/>
      <c r="VE308" s="158"/>
      <c r="VF308" s="158"/>
      <c r="VG308" s="158"/>
      <c r="VH308" s="158"/>
      <c r="VI308" s="158"/>
      <c r="VJ308" s="158"/>
      <c r="VK308" s="158"/>
      <c r="VL308" s="158"/>
      <c r="VM308" s="158"/>
      <c r="VN308" s="158"/>
      <c r="VO308" s="158"/>
      <c r="VP308" s="158"/>
      <c r="VQ308" s="158"/>
      <c r="VR308" s="158"/>
      <c r="VS308" s="158"/>
      <c r="VT308" s="158"/>
      <c r="VU308" s="158"/>
      <c r="VV308" s="158"/>
      <c r="VW308" s="158"/>
      <c r="VX308" s="158"/>
      <c r="VY308" s="158"/>
      <c r="VZ308" s="158"/>
      <c r="WA308" s="158"/>
      <c r="WB308" s="158"/>
      <c r="WC308" s="158"/>
      <c r="WD308" s="158"/>
      <c r="WE308" s="158"/>
      <c r="WF308" s="158"/>
      <c r="WG308" s="158"/>
      <c r="WH308" s="158"/>
      <c r="WI308" s="158"/>
      <c r="WJ308" s="158"/>
      <c r="WK308" s="158"/>
      <c r="WL308" s="158"/>
      <c r="WM308" s="158"/>
      <c r="WN308" s="158"/>
      <c r="WO308" s="158"/>
      <c r="WP308" s="158"/>
      <c r="WQ308" s="158"/>
      <c r="WR308" s="158"/>
      <c r="WS308" s="158"/>
      <c r="WT308" s="158"/>
      <c r="WU308" s="158"/>
      <c r="WV308" s="158"/>
      <c r="WW308" s="158"/>
      <c r="WX308" s="158"/>
      <c r="WY308" s="158"/>
      <c r="WZ308" s="158"/>
      <c r="XA308" s="158"/>
      <c r="XB308" s="158"/>
      <c r="XC308" s="158"/>
      <c r="XD308" s="158"/>
      <c r="XE308" s="158"/>
      <c r="XF308" s="158"/>
      <c r="XG308" s="158"/>
      <c r="XH308" s="158"/>
      <c r="XI308" s="158"/>
      <c r="XJ308" s="158"/>
      <c r="XK308" s="158"/>
      <c r="XL308" s="158"/>
      <c r="XM308" s="158"/>
      <c r="XN308" s="158"/>
      <c r="XO308" s="158"/>
      <c r="XP308" s="158"/>
      <c r="XQ308" s="158"/>
      <c r="XR308" s="158"/>
      <c r="XS308" s="158"/>
      <c r="XT308" s="158"/>
      <c r="XU308" s="158"/>
      <c r="XV308" s="158"/>
      <c r="XW308" s="158"/>
      <c r="XX308" s="158"/>
      <c r="XY308" s="158"/>
      <c r="XZ308" s="158"/>
      <c r="YA308" s="158"/>
      <c r="YB308" s="158"/>
      <c r="YC308" s="158"/>
      <c r="YD308" s="158"/>
      <c r="YE308" s="158"/>
      <c r="YF308" s="158"/>
      <c r="YG308" s="158"/>
      <c r="YH308" s="158"/>
      <c r="YI308" s="158"/>
      <c r="YJ308" s="158"/>
      <c r="YK308" s="158"/>
      <c r="YL308" s="158"/>
      <c r="YM308" s="158"/>
      <c r="YN308" s="158"/>
      <c r="YO308" s="158"/>
      <c r="YP308" s="158"/>
      <c r="YQ308" s="158"/>
      <c r="YR308" s="158"/>
      <c r="YS308" s="158"/>
      <c r="YT308" s="158"/>
      <c r="YU308" s="158"/>
      <c r="YV308" s="158"/>
      <c r="YW308" s="158"/>
      <c r="YX308" s="158"/>
      <c r="YY308" s="158"/>
      <c r="YZ308" s="158"/>
      <c r="ZA308" s="158"/>
      <c r="ZB308" s="158"/>
      <c r="ZC308" s="158"/>
      <c r="ZD308" s="158"/>
      <c r="ZE308" s="158"/>
      <c r="ZF308" s="158"/>
      <c r="ZG308" s="158"/>
      <c r="ZH308" s="158"/>
      <c r="ZI308" s="158"/>
      <c r="ZJ308" s="158"/>
      <c r="ZK308" s="158"/>
      <c r="ZL308" s="158"/>
      <c r="ZM308" s="158"/>
      <c r="ZN308" s="158"/>
      <c r="ZO308" s="158"/>
      <c r="ZP308" s="158"/>
      <c r="ZQ308" s="158"/>
      <c r="ZR308" s="158"/>
      <c r="ZS308" s="158"/>
      <c r="ZT308" s="158"/>
      <c r="ZU308" s="158"/>
      <c r="ZV308" s="158"/>
      <c r="ZW308" s="158"/>
      <c r="ZX308" s="158"/>
      <c r="ZY308" s="158"/>
      <c r="ZZ308" s="158"/>
      <c r="AAA308" s="158"/>
      <c r="AAB308" s="158"/>
      <c r="AAC308" s="158"/>
      <c r="AAD308" s="158"/>
      <c r="AAE308" s="158"/>
      <c r="AAF308" s="158"/>
      <c r="AAG308" s="158"/>
      <c r="AAH308" s="158"/>
      <c r="AAI308" s="158"/>
      <c r="AAJ308" s="158"/>
      <c r="AAK308" s="158"/>
      <c r="AAL308" s="158"/>
      <c r="AAM308" s="158"/>
      <c r="AAN308" s="158"/>
      <c r="AAO308" s="158"/>
      <c r="AAP308" s="158"/>
      <c r="AAQ308" s="158"/>
      <c r="AAR308" s="158"/>
      <c r="AAS308" s="158"/>
      <c r="AAT308" s="158"/>
      <c r="AAU308" s="158"/>
      <c r="AAV308" s="158"/>
      <c r="AAW308" s="158"/>
      <c r="AAX308" s="158"/>
      <c r="AAY308" s="158"/>
      <c r="AAZ308" s="158"/>
      <c r="ABA308" s="158"/>
      <c r="ABB308" s="158"/>
      <c r="ABC308" s="158"/>
      <c r="ABD308" s="158"/>
      <c r="ABE308" s="158"/>
      <c r="ABF308" s="158"/>
      <c r="ABG308" s="158"/>
      <c r="ABH308" s="158"/>
      <c r="ABI308" s="158"/>
      <c r="ABJ308" s="158"/>
      <c r="ABK308" s="158"/>
      <c r="ABL308" s="158"/>
      <c r="ABM308" s="158"/>
      <c r="ABN308" s="158"/>
      <c r="ABO308" s="158"/>
      <c r="ABP308" s="158"/>
      <c r="ABQ308" s="158"/>
      <c r="ABR308" s="158"/>
      <c r="ABS308" s="158"/>
      <c r="ABT308" s="158"/>
      <c r="ABU308" s="158"/>
      <c r="ABV308" s="158"/>
      <c r="ABW308" s="158"/>
      <c r="ABX308" s="158"/>
      <c r="ABY308" s="158"/>
      <c r="ABZ308" s="158"/>
      <c r="ACA308" s="158"/>
      <c r="ACB308" s="158"/>
      <c r="ACC308" s="158"/>
      <c r="ACD308" s="158"/>
      <c r="ACE308" s="158"/>
      <c r="ACF308" s="158"/>
      <c r="ACG308" s="158"/>
      <c r="ACH308" s="158"/>
      <c r="ACI308" s="158"/>
      <c r="ACJ308" s="158"/>
      <c r="ACK308" s="158"/>
      <c r="ACL308" s="158"/>
      <c r="ACM308" s="158"/>
      <c r="ACN308" s="158"/>
      <c r="ACO308" s="158"/>
      <c r="ACP308" s="158"/>
      <c r="ACQ308" s="158"/>
      <c r="ACR308" s="158"/>
      <c r="ACS308" s="158"/>
      <c r="ACT308" s="158"/>
      <c r="ACU308" s="158"/>
      <c r="ACV308" s="158"/>
      <c r="ACW308" s="158"/>
      <c r="ACX308" s="158"/>
      <c r="ACY308" s="158"/>
      <c r="ACZ308" s="158"/>
      <c r="ADA308" s="158"/>
      <c r="ADB308" s="158"/>
      <c r="ADC308" s="158"/>
      <c r="ADD308" s="158"/>
      <c r="ADE308" s="158"/>
      <c r="ADF308" s="158"/>
      <c r="ADG308" s="158"/>
      <c r="ADH308" s="158"/>
      <c r="ADI308" s="158"/>
      <c r="ADJ308" s="158"/>
      <c r="ADK308" s="158"/>
      <c r="ADL308" s="158"/>
      <c r="ADM308" s="158"/>
      <c r="ADN308" s="158"/>
      <c r="ADO308" s="158"/>
      <c r="ADP308" s="158"/>
      <c r="ADQ308" s="158"/>
      <c r="ADR308" s="158"/>
      <c r="ADS308" s="158"/>
      <c r="ADT308" s="158"/>
      <c r="ADU308" s="158"/>
      <c r="ADV308" s="158"/>
      <c r="ADW308" s="158"/>
      <c r="ADX308" s="158"/>
      <c r="ADY308" s="158"/>
      <c r="ADZ308" s="158"/>
      <c r="AEA308" s="158"/>
      <c r="AEB308" s="158"/>
      <c r="AEC308" s="158"/>
      <c r="AED308" s="158"/>
    </row>
    <row r="309" spans="1:810" s="179" customFormat="1" ht="15" customHeight="1" x14ac:dyDescent="0.3">
      <c r="A309" s="177"/>
      <c r="B309" s="178"/>
      <c r="C309" s="173"/>
      <c r="D309" s="174"/>
      <c r="F309" s="180"/>
      <c r="G309" s="165"/>
      <c r="H309" s="181"/>
      <c r="I309" s="181"/>
      <c r="J309" s="175"/>
      <c r="K309" s="175"/>
      <c r="L309" s="176"/>
      <c r="M309" s="159">
        <f>SUM(M303:M308)</f>
        <v>295</v>
      </c>
      <c r="N309" s="153"/>
      <c r="O309" s="151"/>
      <c r="P309" s="150"/>
      <c r="R309" s="171"/>
      <c r="S309" s="157"/>
      <c r="T309" s="127"/>
      <c r="U309" s="127"/>
      <c r="V309" s="127"/>
      <c r="W309" s="127"/>
      <c r="X309" s="127"/>
      <c r="Y309" s="127"/>
      <c r="Z309" s="127"/>
      <c r="AA309" s="127"/>
      <c r="AB309" s="127"/>
      <c r="AC309" s="10"/>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c r="BH309" s="139"/>
      <c r="BI309" s="139"/>
      <c r="BJ309" s="139"/>
      <c r="BK309" s="139"/>
      <c r="BL309" s="139"/>
      <c r="BM309" s="139"/>
      <c r="BN309" s="139"/>
      <c r="BO309" s="139"/>
      <c r="BP309" s="139"/>
      <c r="BQ309" s="139"/>
      <c r="BR309" s="139"/>
      <c r="BS309" s="139"/>
      <c r="BT309" s="139"/>
      <c r="BU309" s="139"/>
      <c r="BV309" s="139"/>
      <c r="BW309" s="139"/>
      <c r="BX309" s="139"/>
      <c r="BY309" s="139"/>
      <c r="BZ309" s="139"/>
      <c r="CA309" s="139"/>
      <c r="CB309" s="139"/>
      <c r="CC309" s="139"/>
      <c r="CD309" s="139"/>
      <c r="CE309" s="139"/>
      <c r="CF309" s="139"/>
      <c r="CG309" s="139"/>
      <c r="CH309" s="139"/>
      <c r="CI309" s="139"/>
      <c r="CJ309" s="139"/>
      <c r="CK309" s="139"/>
      <c r="CL309" s="139"/>
      <c r="CM309" s="139"/>
      <c r="CN309" s="139"/>
      <c r="CO309" s="139"/>
      <c r="CP309" s="139"/>
      <c r="CQ309" s="139"/>
      <c r="CR309" s="139"/>
      <c r="CS309" s="139"/>
      <c r="CT309" s="139"/>
      <c r="CU309" s="139"/>
      <c r="CV309" s="139"/>
      <c r="CW309" s="139"/>
      <c r="CX309" s="139"/>
      <c r="CY309" s="139"/>
      <c r="CZ309" s="139"/>
      <c r="DA309" s="139"/>
      <c r="DB309" s="139"/>
      <c r="DC309" s="139"/>
      <c r="DD309" s="139"/>
      <c r="DE309" s="139"/>
      <c r="DF309" s="139"/>
      <c r="DG309" s="139"/>
      <c r="DH309" s="139"/>
      <c r="DI309" s="139"/>
      <c r="DJ309" s="139"/>
      <c r="DK309" s="139"/>
      <c r="DL309" s="139"/>
      <c r="DM309" s="139"/>
      <c r="DN309" s="139"/>
      <c r="DO309" s="139"/>
      <c r="DP309" s="139"/>
      <c r="DQ309" s="139"/>
      <c r="DR309" s="139"/>
      <c r="DS309" s="139"/>
      <c r="DT309" s="139"/>
      <c r="DU309" s="139"/>
      <c r="DV309" s="139"/>
      <c r="DW309" s="139"/>
      <c r="DX309" s="139"/>
      <c r="DY309" s="139"/>
      <c r="DZ309" s="139"/>
      <c r="EA309" s="139"/>
      <c r="EB309" s="139"/>
      <c r="EC309" s="139"/>
      <c r="ED309" s="139"/>
      <c r="EE309" s="139"/>
      <c r="EF309" s="139"/>
      <c r="EG309" s="139"/>
      <c r="EH309" s="139"/>
      <c r="EI309" s="139"/>
      <c r="EJ309" s="139"/>
      <c r="EK309" s="139"/>
      <c r="EL309" s="139"/>
      <c r="EM309" s="139"/>
      <c r="EN309" s="139"/>
      <c r="EO309" s="139"/>
      <c r="EP309" s="139"/>
      <c r="EQ309" s="139"/>
      <c r="ER309" s="139"/>
      <c r="ES309" s="139"/>
      <c r="ET309" s="139"/>
      <c r="EU309" s="139"/>
      <c r="EV309" s="139"/>
      <c r="EW309" s="139"/>
      <c r="EX309" s="139"/>
      <c r="EY309" s="139"/>
      <c r="EZ309" s="139"/>
      <c r="FA309" s="139"/>
      <c r="FB309" s="139"/>
      <c r="FC309" s="139"/>
      <c r="FD309" s="139"/>
      <c r="FE309" s="139"/>
      <c r="FF309" s="139"/>
      <c r="FG309" s="182"/>
      <c r="FH309" s="182"/>
      <c r="FI309" s="182"/>
      <c r="FJ309" s="182"/>
      <c r="FK309" s="182"/>
      <c r="FL309" s="182"/>
      <c r="FM309" s="182"/>
      <c r="FN309" s="182"/>
      <c r="FO309" s="182"/>
      <c r="FP309" s="182"/>
      <c r="FQ309" s="182"/>
      <c r="FR309" s="182"/>
      <c r="FS309" s="182"/>
      <c r="FT309" s="182"/>
      <c r="FU309" s="182"/>
      <c r="FV309" s="182"/>
      <c r="FW309" s="182"/>
      <c r="FX309" s="182"/>
      <c r="FY309" s="182"/>
      <c r="FZ309" s="182"/>
      <c r="GA309" s="182"/>
      <c r="GB309" s="182"/>
      <c r="GC309" s="182"/>
      <c r="GD309" s="182"/>
      <c r="GE309" s="182"/>
      <c r="GF309" s="182"/>
      <c r="GG309" s="182"/>
      <c r="GH309" s="182"/>
      <c r="GI309" s="182"/>
      <c r="GJ309" s="182"/>
      <c r="GK309" s="182"/>
      <c r="GL309" s="182"/>
      <c r="GM309" s="182"/>
      <c r="GN309" s="182"/>
      <c r="GO309" s="182"/>
      <c r="GP309" s="182"/>
      <c r="GQ309" s="182"/>
      <c r="GR309" s="182"/>
      <c r="GS309" s="182"/>
      <c r="GT309" s="182"/>
      <c r="GU309" s="182"/>
      <c r="GV309" s="182"/>
      <c r="GW309" s="182"/>
      <c r="GX309" s="182"/>
      <c r="GY309" s="182"/>
      <c r="GZ309" s="182"/>
      <c r="HA309" s="182"/>
      <c r="HB309" s="182"/>
      <c r="HC309" s="182"/>
      <c r="HD309" s="182"/>
      <c r="HE309" s="182"/>
      <c r="HF309" s="182"/>
      <c r="HG309" s="182"/>
      <c r="HH309" s="182"/>
      <c r="HI309" s="182"/>
      <c r="HJ309" s="182"/>
      <c r="HK309" s="182"/>
      <c r="HL309" s="182"/>
      <c r="HM309" s="182"/>
      <c r="HN309" s="182"/>
      <c r="HO309" s="182"/>
      <c r="HP309" s="182"/>
      <c r="HQ309" s="182"/>
      <c r="HR309" s="182"/>
      <c r="HS309" s="182"/>
      <c r="HT309" s="182"/>
      <c r="HU309" s="182"/>
      <c r="HV309" s="182"/>
      <c r="HW309" s="182"/>
      <c r="HX309" s="182"/>
      <c r="HY309" s="182"/>
      <c r="HZ309" s="182"/>
      <c r="IA309" s="182"/>
      <c r="IB309" s="182"/>
      <c r="IC309" s="182"/>
      <c r="ID309" s="182"/>
      <c r="IE309" s="182"/>
      <c r="IF309" s="182"/>
      <c r="IG309" s="182"/>
      <c r="IH309" s="182"/>
      <c r="II309" s="182"/>
      <c r="IJ309" s="182"/>
      <c r="IK309" s="182"/>
      <c r="IL309" s="182"/>
      <c r="IM309" s="182"/>
      <c r="IN309" s="182"/>
      <c r="IO309" s="182"/>
      <c r="IP309" s="182"/>
      <c r="IQ309" s="182"/>
      <c r="IR309" s="182"/>
      <c r="IS309" s="182"/>
      <c r="IT309" s="182"/>
      <c r="IU309" s="182"/>
      <c r="IV309" s="182"/>
      <c r="IW309" s="182"/>
      <c r="IX309" s="182"/>
      <c r="IY309" s="182"/>
      <c r="IZ309" s="182"/>
      <c r="JA309" s="182"/>
      <c r="JB309" s="182"/>
      <c r="JC309" s="182"/>
      <c r="JD309" s="182"/>
      <c r="JE309" s="182"/>
      <c r="JF309" s="182"/>
      <c r="JG309" s="182"/>
      <c r="JH309" s="182"/>
      <c r="JI309" s="182"/>
      <c r="JJ309" s="182"/>
      <c r="JK309" s="182"/>
      <c r="JL309" s="182"/>
      <c r="JM309" s="182"/>
      <c r="JN309" s="182"/>
      <c r="JO309" s="182"/>
      <c r="JP309" s="182"/>
      <c r="JQ309" s="182"/>
      <c r="JR309" s="182"/>
      <c r="JS309" s="182"/>
      <c r="JT309" s="182"/>
      <c r="JU309" s="182"/>
      <c r="JV309" s="182"/>
      <c r="JW309" s="182"/>
      <c r="JX309" s="182"/>
      <c r="JY309" s="182"/>
      <c r="JZ309" s="182"/>
      <c r="KA309" s="182"/>
      <c r="KB309" s="182"/>
      <c r="KC309" s="182"/>
      <c r="KD309" s="182"/>
      <c r="KE309" s="182"/>
      <c r="KF309" s="182"/>
      <c r="KG309" s="182"/>
      <c r="KH309" s="182"/>
      <c r="KI309" s="182"/>
      <c r="KJ309" s="182"/>
      <c r="KK309" s="182"/>
      <c r="KL309" s="182"/>
      <c r="KM309" s="182"/>
      <c r="KN309" s="182"/>
      <c r="KO309" s="182"/>
      <c r="KP309" s="182"/>
      <c r="KQ309" s="182"/>
      <c r="KR309" s="182"/>
      <c r="KS309" s="182"/>
      <c r="KT309" s="182"/>
      <c r="KU309" s="182"/>
      <c r="KV309" s="182"/>
      <c r="KW309" s="182"/>
      <c r="KX309" s="182"/>
      <c r="KY309" s="182"/>
      <c r="KZ309" s="182"/>
      <c r="LA309" s="182"/>
      <c r="LB309" s="182"/>
      <c r="LC309" s="182"/>
      <c r="LD309" s="182"/>
      <c r="LE309" s="182"/>
      <c r="LF309" s="182"/>
      <c r="LG309" s="182"/>
      <c r="LH309" s="182"/>
      <c r="LI309" s="182"/>
      <c r="LJ309" s="182"/>
      <c r="LK309" s="182"/>
      <c r="LL309" s="182"/>
      <c r="LM309" s="182"/>
      <c r="LN309" s="182"/>
      <c r="LO309" s="182"/>
      <c r="LP309" s="182"/>
      <c r="LQ309" s="182"/>
      <c r="LR309" s="182"/>
      <c r="LS309" s="182"/>
      <c r="LT309" s="182"/>
      <c r="LU309" s="182"/>
      <c r="LV309" s="182"/>
      <c r="LW309" s="182"/>
      <c r="LX309" s="182"/>
      <c r="LY309" s="182"/>
      <c r="LZ309" s="182"/>
      <c r="MA309" s="182"/>
      <c r="MB309" s="182"/>
      <c r="MC309" s="182"/>
      <c r="MD309" s="182"/>
      <c r="ME309" s="182"/>
      <c r="MF309" s="182"/>
      <c r="MG309" s="182"/>
      <c r="MH309" s="182"/>
      <c r="MI309" s="182"/>
      <c r="MJ309" s="182"/>
      <c r="MK309" s="182"/>
      <c r="ML309" s="182"/>
      <c r="MM309" s="182"/>
      <c r="MN309" s="182"/>
      <c r="MO309" s="182"/>
      <c r="MP309" s="182"/>
      <c r="MQ309" s="182"/>
      <c r="MR309" s="182"/>
      <c r="MS309" s="182"/>
      <c r="MT309" s="182"/>
      <c r="MU309" s="182"/>
      <c r="MV309" s="182"/>
      <c r="MW309" s="182"/>
      <c r="MX309" s="182"/>
      <c r="MY309" s="182"/>
      <c r="MZ309" s="182"/>
      <c r="NA309" s="182"/>
      <c r="NB309" s="182"/>
      <c r="NC309" s="182"/>
      <c r="ND309" s="182"/>
      <c r="NE309" s="182"/>
      <c r="NF309" s="182"/>
      <c r="NG309" s="182"/>
      <c r="NH309" s="182"/>
      <c r="NI309" s="182"/>
      <c r="NJ309" s="182"/>
      <c r="NK309" s="182"/>
      <c r="NL309" s="182"/>
      <c r="NM309" s="182"/>
      <c r="NN309" s="182"/>
      <c r="NO309" s="182"/>
      <c r="NP309" s="182"/>
      <c r="NQ309" s="182"/>
      <c r="NR309" s="182"/>
      <c r="NS309" s="182"/>
      <c r="NT309" s="182"/>
      <c r="NU309" s="182"/>
      <c r="NV309" s="182"/>
      <c r="NW309" s="182"/>
      <c r="NX309" s="182"/>
      <c r="NY309" s="182"/>
      <c r="NZ309" s="182"/>
      <c r="OA309" s="182"/>
      <c r="OB309" s="182"/>
      <c r="OC309" s="182"/>
      <c r="OD309" s="182"/>
      <c r="OE309" s="182"/>
      <c r="OF309" s="182"/>
      <c r="OG309" s="182"/>
      <c r="OH309" s="182"/>
      <c r="OI309" s="182"/>
      <c r="OJ309" s="182"/>
      <c r="OK309" s="182"/>
      <c r="OL309" s="182"/>
      <c r="OM309" s="182"/>
      <c r="ON309" s="182"/>
      <c r="OO309" s="182"/>
      <c r="OP309" s="182"/>
      <c r="OQ309" s="182"/>
      <c r="OR309" s="182"/>
      <c r="OS309" s="182"/>
      <c r="OT309" s="182"/>
      <c r="OU309" s="182"/>
      <c r="OV309" s="182"/>
      <c r="OW309" s="182"/>
      <c r="OX309" s="182"/>
      <c r="OY309" s="182"/>
      <c r="OZ309" s="182"/>
      <c r="PA309" s="182"/>
      <c r="PB309" s="182"/>
      <c r="PC309" s="182"/>
      <c r="PD309" s="182"/>
      <c r="PE309" s="182"/>
      <c r="PF309" s="182"/>
      <c r="PG309" s="182"/>
      <c r="PH309" s="182"/>
      <c r="PI309" s="182"/>
      <c r="PJ309" s="182"/>
      <c r="PK309" s="182"/>
      <c r="PL309" s="182"/>
      <c r="PM309" s="182"/>
      <c r="PN309" s="182"/>
      <c r="PO309" s="182"/>
      <c r="PP309" s="182"/>
      <c r="PQ309" s="182"/>
      <c r="PR309" s="182"/>
      <c r="PS309" s="182"/>
      <c r="PT309" s="182"/>
      <c r="PU309" s="182"/>
      <c r="PV309" s="182"/>
      <c r="PW309" s="182"/>
      <c r="PX309" s="182"/>
      <c r="PY309" s="182"/>
      <c r="PZ309" s="182"/>
      <c r="QA309" s="182"/>
      <c r="QB309" s="182"/>
      <c r="QC309" s="182"/>
      <c r="QD309" s="182"/>
      <c r="QE309" s="182"/>
      <c r="QF309" s="182"/>
      <c r="QG309" s="182"/>
      <c r="QH309" s="182"/>
      <c r="QI309" s="182"/>
      <c r="QJ309" s="182"/>
      <c r="QK309" s="182"/>
      <c r="QL309" s="182"/>
      <c r="QM309" s="182"/>
      <c r="QN309" s="182"/>
      <c r="QO309" s="182"/>
      <c r="QP309" s="182"/>
      <c r="QQ309" s="182"/>
      <c r="QR309" s="182"/>
      <c r="QS309" s="182"/>
      <c r="QT309" s="182"/>
      <c r="QU309" s="182"/>
      <c r="QV309" s="182"/>
      <c r="QW309" s="182"/>
      <c r="QX309" s="182"/>
      <c r="QY309" s="182"/>
      <c r="QZ309" s="182"/>
      <c r="RA309" s="182"/>
      <c r="RB309" s="182"/>
      <c r="RC309" s="182"/>
      <c r="RD309" s="182"/>
      <c r="RE309" s="182"/>
      <c r="RF309" s="182"/>
      <c r="RG309" s="182"/>
      <c r="RH309" s="182"/>
      <c r="RI309" s="182"/>
      <c r="RJ309" s="182"/>
      <c r="RK309" s="182"/>
      <c r="RL309" s="182"/>
      <c r="RM309" s="182"/>
      <c r="RN309" s="182"/>
      <c r="RO309" s="182"/>
      <c r="RP309" s="182"/>
      <c r="RQ309" s="182"/>
      <c r="RR309" s="182"/>
      <c r="RS309" s="182"/>
      <c r="RT309" s="182"/>
      <c r="RU309" s="182"/>
      <c r="RV309" s="182"/>
      <c r="RW309" s="182"/>
      <c r="RX309" s="182"/>
      <c r="RY309" s="182"/>
      <c r="RZ309" s="182"/>
      <c r="SA309" s="182"/>
      <c r="SB309" s="182"/>
      <c r="SC309" s="182"/>
      <c r="SD309" s="182"/>
      <c r="SE309" s="182"/>
      <c r="SF309" s="182"/>
      <c r="SG309" s="182"/>
      <c r="SH309" s="182"/>
      <c r="SI309" s="182"/>
      <c r="SJ309" s="182"/>
      <c r="SK309" s="182"/>
      <c r="SL309" s="182"/>
      <c r="SM309" s="182"/>
      <c r="SN309" s="182"/>
      <c r="SO309" s="182"/>
      <c r="SP309" s="182"/>
      <c r="SQ309" s="182"/>
      <c r="SR309" s="182"/>
      <c r="SS309" s="182"/>
      <c r="ST309" s="182"/>
      <c r="SU309" s="182"/>
      <c r="SV309" s="182"/>
      <c r="SW309" s="182"/>
      <c r="SX309" s="182"/>
      <c r="SY309" s="182"/>
      <c r="SZ309" s="182"/>
      <c r="TA309" s="182"/>
      <c r="TB309" s="182"/>
      <c r="TC309" s="182"/>
      <c r="TD309" s="182"/>
      <c r="TE309" s="182"/>
      <c r="TF309" s="182"/>
      <c r="TG309" s="182"/>
      <c r="TH309" s="182"/>
      <c r="TI309" s="182"/>
      <c r="TJ309" s="182"/>
      <c r="TK309" s="182"/>
      <c r="TL309" s="182"/>
      <c r="TM309" s="182"/>
      <c r="TN309" s="182"/>
      <c r="TO309" s="182"/>
      <c r="TP309" s="182"/>
      <c r="TQ309" s="182"/>
      <c r="TR309" s="182"/>
      <c r="TS309" s="182"/>
      <c r="TT309" s="182"/>
      <c r="TU309" s="182"/>
      <c r="TV309" s="182"/>
      <c r="TW309" s="182"/>
      <c r="TX309" s="182"/>
      <c r="TY309" s="182"/>
      <c r="TZ309" s="182"/>
      <c r="UA309" s="182"/>
      <c r="UB309" s="182"/>
      <c r="UC309" s="182"/>
      <c r="UD309" s="182"/>
      <c r="UE309" s="182"/>
      <c r="UF309" s="182"/>
      <c r="UG309" s="182"/>
      <c r="UH309" s="182"/>
      <c r="UI309" s="182"/>
      <c r="UJ309" s="182"/>
      <c r="UK309" s="182"/>
      <c r="UL309" s="182"/>
      <c r="UM309" s="182"/>
      <c r="UN309" s="182"/>
      <c r="UO309" s="182"/>
      <c r="UP309" s="182"/>
      <c r="UQ309" s="182"/>
      <c r="UR309" s="182"/>
      <c r="US309" s="182"/>
      <c r="UT309" s="182"/>
      <c r="UU309" s="182"/>
      <c r="UV309" s="182"/>
      <c r="UW309" s="182"/>
      <c r="UX309" s="182"/>
      <c r="UY309" s="182"/>
      <c r="UZ309" s="182"/>
      <c r="VA309" s="182"/>
      <c r="VB309" s="182"/>
      <c r="VC309" s="182"/>
      <c r="VD309" s="182"/>
      <c r="VE309" s="182"/>
      <c r="VF309" s="182"/>
      <c r="VG309" s="182"/>
      <c r="VH309" s="182"/>
      <c r="VI309" s="182"/>
      <c r="VJ309" s="182"/>
      <c r="VK309" s="182"/>
      <c r="VL309" s="182"/>
      <c r="VM309" s="182"/>
      <c r="VN309" s="182"/>
      <c r="VO309" s="182"/>
      <c r="VP309" s="182"/>
      <c r="VQ309" s="182"/>
      <c r="VR309" s="182"/>
      <c r="VS309" s="182"/>
      <c r="VT309" s="182"/>
      <c r="VU309" s="182"/>
      <c r="VV309" s="182"/>
      <c r="VW309" s="182"/>
      <c r="VX309" s="182"/>
      <c r="VY309" s="182"/>
      <c r="VZ309" s="182"/>
      <c r="WA309" s="182"/>
      <c r="WB309" s="182"/>
      <c r="WC309" s="182"/>
      <c r="WD309" s="182"/>
      <c r="WE309" s="182"/>
      <c r="WF309" s="182"/>
      <c r="WG309" s="182"/>
      <c r="WH309" s="182"/>
      <c r="WI309" s="182"/>
      <c r="WJ309" s="182"/>
      <c r="WK309" s="182"/>
      <c r="WL309" s="182"/>
      <c r="WM309" s="182"/>
      <c r="WN309" s="182"/>
      <c r="WO309" s="182"/>
      <c r="WP309" s="182"/>
      <c r="WQ309" s="182"/>
      <c r="WR309" s="182"/>
      <c r="WS309" s="182"/>
      <c r="WT309" s="182"/>
      <c r="WU309" s="182"/>
      <c r="WV309" s="182"/>
      <c r="WW309" s="182"/>
      <c r="WX309" s="182"/>
      <c r="WY309" s="182"/>
      <c r="WZ309" s="182"/>
      <c r="XA309" s="182"/>
      <c r="XB309" s="182"/>
      <c r="XC309" s="182"/>
      <c r="XD309" s="182"/>
      <c r="XE309" s="182"/>
      <c r="XF309" s="182"/>
      <c r="XG309" s="182"/>
      <c r="XH309" s="182"/>
      <c r="XI309" s="182"/>
      <c r="XJ309" s="182"/>
      <c r="XK309" s="182"/>
      <c r="XL309" s="182"/>
      <c r="XM309" s="182"/>
      <c r="XN309" s="182"/>
      <c r="XO309" s="182"/>
      <c r="XP309" s="182"/>
      <c r="XQ309" s="182"/>
      <c r="XR309" s="182"/>
      <c r="XS309" s="182"/>
      <c r="XT309" s="182"/>
      <c r="XU309" s="182"/>
      <c r="XV309" s="182"/>
      <c r="XW309" s="182"/>
      <c r="XX309" s="182"/>
      <c r="XY309" s="182"/>
      <c r="XZ309" s="182"/>
      <c r="YA309" s="182"/>
      <c r="YB309" s="182"/>
      <c r="YC309" s="182"/>
      <c r="YD309" s="182"/>
      <c r="YE309" s="182"/>
      <c r="YF309" s="182"/>
      <c r="YG309" s="182"/>
      <c r="YH309" s="182"/>
      <c r="YI309" s="182"/>
      <c r="YJ309" s="182"/>
      <c r="YK309" s="182"/>
      <c r="YL309" s="182"/>
      <c r="YM309" s="182"/>
      <c r="YN309" s="182"/>
      <c r="YO309" s="182"/>
      <c r="YP309" s="182"/>
      <c r="YQ309" s="182"/>
      <c r="YR309" s="182"/>
      <c r="YS309" s="182"/>
      <c r="YT309" s="182"/>
      <c r="YU309" s="182"/>
      <c r="YV309" s="182"/>
      <c r="YW309" s="182"/>
      <c r="YX309" s="182"/>
      <c r="YY309" s="182"/>
      <c r="YZ309" s="182"/>
      <c r="ZA309" s="182"/>
      <c r="ZB309" s="182"/>
      <c r="ZC309" s="182"/>
      <c r="ZD309" s="182"/>
      <c r="ZE309" s="182"/>
      <c r="ZF309" s="182"/>
      <c r="ZG309" s="182"/>
      <c r="ZH309" s="182"/>
      <c r="ZI309" s="182"/>
      <c r="ZJ309" s="182"/>
      <c r="ZK309" s="182"/>
      <c r="ZL309" s="182"/>
      <c r="ZM309" s="182"/>
      <c r="ZN309" s="182"/>
      <c r="ZO309" s="182"/>
      <c r="ZP309" s="182"/>
      <c r="ZQ309" s="182"/>
      <c r="ZR309" s="182"/>
      <c r="ZS309" s="182"/>
      <c r="ZT309" s="182"/>
      <c r="ZU309" s="182"/>
      <c r="ZV309" s="182"/>
      <c r="ZW309" s="182"/>
      <c r="ZX309" s="182"/>
      <c r="ZY309" s="182"/>
      <c r="ZZ309" s="182"/>
      <c r="AAA309" s="182"/>
      <c r="AAB309" s="182"/>
      <c r="AAC309" s="182"/>
      <c r="AAD309" s="182"/>
      <c r="AAE309" s="182"/>
      <c r="AAF309" s="182"/>
      <c r="AAG309" s="182"/>
      <c r="AAH309" s="182"/>
      <c r="AAI309" s="182"/>
      <c r="AAJ309" s="182"/>
      <c r="AAK309" s="182"/>
      <c r="AAL309" s="182"/>
      <c r="AAM309" s="182"/>
      <c r="AAN309" s="182"/>
      <c r="AAO309" s="182"/>
      <c r="AAP309" s="182"/>
      <c r="AAQ309" s="182"/>
      <c r="AAR309" s="182"/>
      <c r="AAS309" s="182"/>
      <c r="AAT309" s="182"/>
      <c r="AAU309" s="182"/>
      <c r="AAV309" s="182"/>
      <c r="AAW309" s="182"/>
      <c r="AAX309" s="182"/>
      <c r="AAY309" s="182"/>
      <c r="AAZ309" s="182"/>
      <c r="ABA309" s="182"/>
      <c r="ABB309" s="182"/>
      <c r="ABC309" s="182"/>
      <c r="ABD309" s="182"/>
      <c r="ABE309" s="182"/>
      <c r="ABF309" s="182"/>
      <c r="ABG309" s="182"/>
      <c r="ABH309" s="182"/>
      <c r="ABI309" s="182"/>
      <c r="ABJ309" s="182"/>
      <c r="ABK309" s="182"/>
      <c r="ABL309" s="182"/>
      <c r="ABM309" s="182"/>
      <c r="ABN309" s="182"/>
      <c r="ABO309" s="182"/>
      <c r="ABP309" s="182"/>
      <c r="ABQ309" s="182"/>
      <c r="ABR309" s="182"/>
      <c r="ABS309" s="182"/>
      <c r="ABT309" s="182"/>
      <c r="ABU309" s="182"/>
      <c r="ABV309" s="182"/>
      <c r="ABW309" s="182"/>
      <c r="ABX309" s="182"/>
      <c r="ABY309" s="182"/>
      <c r="ABZ309" s="182"/>
      <c r="ACA309" s="182"/>
      <c r="ACB309" s="182"/>
      <c r="ACC309" s="182"/>
      <c r="ACD309" s="182"/>
      <c r="ACE309" s="182"/>
      <c r="ACF309" s="182"/>
      <c r="ACG309" s="182"/>
      <c r="ACH309" s="182"/>
      <c r="ACI309" s="182"/>
      <c r="ACJ309" s="182"/>
      <c r="ACK309" s="182"/>
      <c r="ACL309" s="182"/>
      <c r="ACM309" s="182"/>
      <c r="ACN309" s="182"/>
      <c r="ACO309" s="182"/>
      <c r="ACP309" s="182"/>
      <c r="ACQ309" s="182"/>
      <c r="ACR309" s="182"/>
      <c r="ACS309" s="182"/>
      <c r="ACT309" s="182"/>
      <c r="ACU309" s="182"/>
      <c r="ACV309" s="182"/>
      <c r="ACW309" s="182"/>
      <c r="ACX309" s="182"/>
      <c r="ACY309" s="182"/>
      <c r="ACZ309" s="182"/>
      <c r="ADA309" s="182"/>
      <c r="ADB309" s="182"/>
      <c r="ADC309" s="182"/>
      <c r="ADD309" s="182"/>
      <c r="ADE309" s="182"/>
      <c r="ADF309" s="182"/>
      <c r="ADG309" s="182"/>
      <c r="ADH309" s="182"/>
      <c r="ADI309" s="182"/>
      <c r="ADJ309" s="182"/>
      <c r="ADK309" s="182"/>
      <c r="ADL309" s="182"/>
      <c r="ADM309" s="182"/>
      <c r="ADN309" s="182"/>
      <c r="ADO309" s="182"/>
      <c r="ADP309" s="182"/>
      <c r="ADQ309" s="182"/>
      <c r="ADR309" s="182"/>
      <c r="ADS309" s="182"/>
      <c r="ADT309" s="182"/>
      <c r="ADU309" s="182"/>
      <c r="ADV309" s="182"/>
      <c r="ADW309" s="182"/>
      <c r="ADX309" s="182"/>
      <c r="ADY309" s="182"/>
      <c r="ADZ309" s="182"/>
      <c r="AEA309" s="182"/>
      <c r="AEB309" s="182"/>
      <c r="AEC309" s="182"/>
      <c r="AED309" s="182"/>
    </row>
    <row r="310" spans="1:810" s="199" customFormat="1" ht="15" customHeight="1" x14ac:dyDescent="0.3">
      <c r="A310" s="183"/>
      <c r="B310" s="184"/>
      <c r="C310" s="185"/>
      <c r="D310" s="186"/>
      <c r="E310" s="187"/>
      <c r="F310" s="188"/>
      <c r="G310" s="189"/>
      <c r="H310" s="189"/>
      <c r="I310" s="189"/>
      <c r="J310" s="190"/>
      <c r="K310" s="190"/>
      <c r="L310" s="191"/>
      <c r="M310" s="192"/>
      <c r="N310" s="193"/>
      <c r="O310" s="194"/>
      <c r="P310" s="195"/>
      <c r="Q310" s="196"/>
      <c r="R310" s="197"/>
      <c r="S310" s="198"/>
      <c r="T310" s="186"/>
      <c r="U310" s="186"/>
      <c r="V310" s="186"/>
      <c r="W310" s="186"/>
      <c r="X310" s="186"/>
      <c r="Y310" s="186"/>
      <c r="Z310" s="186"/>
      <c r="AA310" s="186"/>
      <c r="AB310" s="186"/>
      <c r="AC310" s="132"/>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1"/>
      <c r="AY310" s="141"/>
      <c r="AZ310" s="141"/>
      <c r="BA310" s="141"/>
      <c r="BB310" s="141"/>
      <c r="BC310" s="141"/>
      <c r="BD310" s="141"/>
      <c r="BE310" s="141"/>
      <c r="BF310" s="141"/>
      <c r="BG310" s="141"/>
      <c r="BH310" s="141"/>
      <c r="BI310" s="141"/>
      <c r="BJ310" s="141"/>
      <c r="BK310" s="141"/>
      <c r="BL310" s="141"/>
      <c r="BM310" s="141"/>
      <c r="BN310" s="141"/>
      <c r="BO310" s="141"/>
      <c r="BP310" s="141"/>
      <c r="BQ310" s="141"/>
      <c r="BR310" s="141"/>
      <c r="BS310" s="141"/>
      <c r="BT310" s="141"/>
      <c r="BU310" s="141"/>
      <c r="BV310" s="141"/>
      <c r="BW310" s="141"/>
      <c r="BX310" s="141"/>
      <c r="BY310" s="141"/>
      <c r="BZ310" s="141"/>
      <c r="CA310" s="141"/>
      <c r="CB310" s="141"/>
      <c r="CC310" s="141"/>
      <c r="CD310" s="141"/>
      <c r="CE310" s="141"/>
      <c r="CF310" s="141"/>
      <c r="CG310" s="141"/>
      <c r="CH310" s="141"/>
      <c r="CI310" s="141"/>
      <c r="CJ310" s="141"/>
      <c r="CK310" s="141"/>
      <c r="CL310" s="141"/>
      <c r="CM310" s="141"/>
      <c r="CN310" s="141"/>
      <c r="CO310" s="141"/>
      <c r="CP310" s="141"/>
      <c r="CQ310" s="141"/>
      <c r="CR310" s="141"/>
      <c r="CS310" s="141"/>
      <c r="CT310" s="141"/>
      <c r="CU310" s="141"/>
      <c r="CV310" s="141"/>
      <c r="CW310" s="141"/>
      <c r="CX310" s="141"/>
      <c r="CY310" s="141"/>
      <c r="CZ310" s="141"/>
      <c r="DA310" s="141"/>
      <c r="DB310" s="141"/>
      <c r="DC310" s="141"/>
      <c r="DD310" s="141"/>
      <c r="DE310" s="141"/>
      <c r="DF310" s="141"/>
      <c r="DG310" s="141"/>
      <c r="DH310" s="141"/>
      <c r="DI310" s="141"/>
      <c r="DJ310" s="141"/>
      <c r="DK310" s="141"/>
      <c r="DL310" s="141"/>
      <c r="DM310" s="141"/>
      <c r="DN310" s="141"/>
      <c r="DO310" s="141"/>
      <c r="DP310" s="141"/>
      <c r="DQ310" s="141"/>
      <c r="DR310" s="141"/>
      <c r="DS310" s="141"/>
      <c r="DT310" s="141"/>
      <c r="DU310" s="141"/>
      <c r="DV310" s="141"/>
      <c r="DW310" s="141"/>
      <c r="DX310" s="141"/>
      <c r="DY310" s="141"/>
      <c r="DZ310" s="141"/>
      <c r="EA310" s="141"/>
      <c r="EB310" s="141"/>
      <c r="EC310" s="141"/>
      <c r="ED310" s="141"/>
      <c r="EE310" s="141"/>
      <c r="EF310" s="141"/>
      <c r="EG310" s="141"/>
      <c r="EH310" s="141"/>
      <c r="EI310" s="141"/>
      <c r="EJ310" s="141"/>
      <c r="EK310" s="141"/>
      <c r="EL310" s="141"/>
      <c r="EM310" s="141"/>
      <c r="EN310" s="141"/>
      <c r="EO310" s="141"/>
      <c r="EP310" s="141"/>
      <c r="EQ310" s="141"/>
      <c r="ER310" s="141"/>
      <c r="ES310" s="141"/>
      <c r="ET310" s="141"/>
      <c r="EU310" s="141"/>
      <c r="EV310" s="141"/>
      <c r="EW310" s="141"/>
      <c r="EX310" s="141"/>
      <c r="EY310" s="141"/>
      <c r="EZ310" s="141"/>
      <c r="FA310" s="141"/>
      <c r="FB310" s="141"/>
      <c r="FC310" s="141"/>
      <c r="FD310" s="141"/>
      <c r="FE310" s="141"/>
      <c r="FF310" s="141"/>
      <c r="FG310" s="141"/>
      <c r="FH310" s="141"/>
      <c r="FI310" s="141"/>
      <c r="FJ310" s="141"/>
      <c r="FK310" s="141"/>
      <c r="FL310" s="141"/>
      <c r="FM310" s="141"/>
      <c r="FN310" s="141"/>
      <c r="FO310" s="141"/>
      <c r="FP310" s="141"/>
      <c r="FQ310" s="141"/>
      <c r="FR310" s="141"/>
      <c r="FS310" s="141"/>
      <c r="FT310" s="141"/>
      <c r="FU310" s="141"/>
      <c r="FV310" s="141"/>
      <c r="FW310" s="141"/>
      <c r="FX310" s="141"/>
      <c r="FY310" s="141"/>
      <c r="FZ310" s="141"/>
      <c r="GA310" s="141"/>
      <c r="GB310" s="141"/>
      <c r="GC310" s="141"/>
      <c r="GD310" s="141"/>
      <c r="GE310" s="141"/>
      <c r="GF310" s="141"/>
      <c r="GG310" s="141"/>
      <c r="GH310" s="141"/>
      <c r="GI310" s="141"/>
      <c r="GJ310" s="141"/>
      <c r="GK310" s="141"/>
      <c r="GL310" s="141"/>
      <c r="GM310" s="141"/>
      <c r="GN310" s="141"/>
      <c r="GO310" s="141"/>
      <c r="GP310" s="141"/>
      <c r="GQ310" s="141"/>
      <c r="GR310" s="141"/>
      <c r="GS310" s="141"/>
      <c r="GT310" s="141"/>
      <c r="GU310" s="141"/>
      <c r="GV310" s="141"/>
      <c r="GW310" s="141"/>
      <c r="GX310" s="141"/>
      <c r="GY310" s="141"/>
      <c r="GZ310" s="141"/>
      <c r="HA310" s="141"/>
      <c r="HB310" s="141"/>
      <c r="HC310" s="141"/>
      <c r="HD310" s="141"/>
      <c r="HE310" s="141"/>
      <c r="HF310" s="141"/>
      <c r="HG310" s="141"/>
      <c r="HH310" s="141"/>
      <c r="HI310" s="141"/>
      <c r="HJ310" s="141"/>
      <c r="HK310" s="141"/>
      <c r="HL310" s="141"/>
      <c r="HM310" s="141"/>
      <c r="HN310" s="141"/>
      <c r="HO310" s="141"/>
      <c r="HP310" s="141"/>
      <c r="HQ310" s="141"/>
      <c r="HR310" s="141"/>
      <c r="HS310" s="141"/>
      <c r="HT310" s="141"/>
      <c r="HU310" s="141"/>
      <c r="HV310" s="141"/>
      <c r="HW310" s="141"/>
      <c r="HX310" s="141"/>
      <c r="HY310" s="141"/>
      <c r="HZ310" s="141"/>
      <c r="IA310" s="141"/>
      <c r="IB310" s="141"/>
      <c r="IC310" s="141"/>
      <c r="ID310" s="141"/>
      <c r="IE310" s="141"/>
      <c r="IF310" s="141"/>
      <c r="IG310" s="141"/>
      <c r="IH310" s="141"/>
      <c r="II310" s="141"/>
      <c r="IJ310" s="141"/>
      <c r="IK310" s="141"/>
      <c r="IL310" s="141"/>
      <c r="IM310" s="141"/>
      <c r="IN310" s="141"/>
      <c r="IO310" s="141"/>
      <c r="IP310" s="141"/>
      <c r="IQ310" s="141"/>
      <c r="IR310" s="141"/>
      <c r="IS310" s="141"/>
      <c r="IT310" s="141"/>
      <c r="IU310" s="141"/>
      <c r="IV310" s="141"/>
      <c r="IW310" s="141"/>
      <c r="IX310" s="141"/>
      <c r="IY310" s="141"/>
      <c r="IZ310" s="141"/>
      <c r="JA310" s="141"/>
      <c r="JB310" s="141"/>
      <c r="JC310" s="141"/>
      <c r="JD310" s="141"/>
      <c r="JE310" s="141"/>
      <c r="JF310" s="141"/>
      <c r="JG310" s="141"/>
      <c r="JH310" s="141"/>
      <c r="JI310" s="141"/>
      <c r="JJ310" s="141"/>
      <c r="JK310" s="141"/>
      <c r="JL310" s="141"/>
      <c r="JM310" s="141"/>
      <c r="JN310" s="141"/>
      <c r="JO310" s="141"/>
      <c r="JP310" s="141"/>
      <c r="JQ310" s="141"/>
      <c r="JR310" s="141"/>
      <c r="JS310" s="141"/>
      <c r="JT310" s="141"/>
      <c r="JU310" s="141"/>
      <c r="JV310" s="141"/>
      <c r="JW310" s="141"/>
      <c r="JX310" s="141"/>
      <c r="JY310" s="141"/>
      <c r="JZ310" s="141"/>
      <c r="KA310" s="141"/>
      <c r="KB310" s="141"/>
      <c r="KC310" s="141"/>
      <c r="KD310" s="141"/>
      <c r="KE310" s="141"/>
      <c r="KF310" s="141"/>
      <c r="KG310" s="141"/>
      <c r="KH310" s="141"/>
      <c r="KI310" s="141"/>
      <c r="KJ310" s="141"/>
      <c r="KK310" s="141"/>
      <c r="KL310" s="141"/>
      <c r="KM310" s="141"/>
      <c r="KN310" s="141"/>
      <c r="KO310" s="141"/>
      <c r="KP310" s="141"/>
      <c r="KQ310" s="141"/>
      <c r="KR310" s="141"/>
      <c r="KS310" s="141"/>
      <c r="KT310" s="141"/>
      <c r="KU310" s="141"/>
      <c r="KV310" s="141"/>
      <c r="KW310" s="141"/>
      <c r="KX310" s="141"/>
      <c r="KY310" s="141"/>
      <c r="KZ310" s="141"/>
      <c r="LA310" s="141"/>
      <c r="LB310" s="141"/>
      <c r="LC310" s="141"/>
      <c r="LD310" s="141"/>
      <c r="LE310" s="141"/>
      <c r="LF310" s="141"/>
      <c r="LG310" s="141"/>
      <c r="LH310" s="141"/>
      <c r="LI310" s="141"/>
      <c r="LJ310" s="141"/>
      <c r="LK310" s="141"/>
      <c r="LL310" s="141"/>
      <c r="LM310" s="141"/>
      <c r="LN310" s="141"/>
      <c r="LO310" s="141"/>
      <c r="LP310" s="141"/>
      <c r="LQ310" s="141"/>
      <c r="LR310" s="141"/>
      <c r="LS310" s="141"/>
      <c r="LT310" s="141"/>
      <c r="LU310" s="141"/>
      <c r="LV310" s="141"/>
      <c r="LW310" s="141"/>
      <c r="LX310" s="141"/>
      <c r="LY310" s="141"/>
      <c r="LZ310" s="141"/>
      <c r="MA310" s="141"/>
      <c r="MB310" s="141"/>
      <c r="MC310" s="141"/>
      <c r="MD310" s="141"/>
      <c r="ME310" s="141"/>
      <c r="MF310" s="141"/>
      <c r="MG310" s="141"/>
      <c r="MH310" s="141"/>
      <c r="MI310" s="141"/>
      <c r="MJ310" s="141"/>
      <c r="MK310" s="141"/>
      <c r="ML310" s="141"/>
      <c r="MM310" s="141"/>
      <c r="MN310" s="141"/>
      <c r="MO310" s="141"/>
      <c r="MP310" s="141"/>
      <c r="MQ310" s="141"/>
      <c r="MR310" s="141"/>
      <c r="MS310" s="141"/>
      <c r="MT310" s="141"/>
      <c r="MU310" s="141"/>
      <c r="MV310" s="141"/>
      <c r="MW310" s="141"/>
      <c r="MX310" s="141"/>
      <c r="MY310" s="141"/>
      <c r="MZ310" s="141"/>
      <c r="NA310" s="141"/>
      <c r="NB310" s="141"/>
      <c r="NC310" s="141"/>
      <c r="ND310" s="141"/>
      <c r="NE310" s="141"/>
      <c r="NF310" s="141"/>
      <c r="NG310" s="141"/>
      <c r="NH310" s="141"/>
      <c r="NI310" s="141"/>
      <c r="NJ310" s="141"/>
      <c r="NK310" s="141"/>
      <c r="NL310" s="141"/>
      <c r="NM310" s="141"/>
      <c r="NN310" s="141"/>
      <c r="NO310" s="141"/>
      <c r="NP310" s="141"/>
      <c r="NQ310" s="141"/>
      <c r="NR310" s="141"/>
      <c r="NS310" s="141"/>
      <c r="NT310" s="141"/>
      <c r="NU310" s="141"/>
      <c r="NV310" s="141"/>
      <c r="NW310" s="141"/>
      <c r="NX310" s="141"/>
      <c r="NY310" s="141"/>
      <c r="NZ310" s="141"/>
      <c r="OA310" s="141"/>
      <c r="OB310" s="141"/>
      <c r="OC310" s="141"/>
      <c r="OD310" s="141"/>
      <c r="OE310" s="141"/>
      <c r="OF310" s="141"/>
      <c r="OG310" s="141"/>
      <c r="OH310" s="141"/>
      <c r="OI310" s="141"/>
      <c r="OJ310" s="141"/>
      <c r="OK310" s="141"/>
      <c r="OL310" s="141"/>
      <c r="OM310" s="141"/>
      <c r="ON310" s="141"/>
      <c r="OO310" s="141"/>
      <c r="OP310" s="141"/>
      <c r="OQ310" s="141"/>
      <c r="OR310" s="141"/>
      <c r="OS310" s="141"/>
      <c r="OT310" s="141"/>
      <c r="OU310" s="141"/>
      <c r="OV310" s="141"/>
      <c r="OW310" s="141"/>
      <c r="OX310" s="141"/>
      <c r="OY310" s="141"/>
      <c r="OZ310" s="141"/>
      <c r="PA310" s="141"/>
      <c r="PB310" s="141"/>
      <c r="PC310" s="141"/>
      <c r="PD310" s="141"/>
      <c r="PE310" s="141"/>
      <c r="PF310" s="141"/>
      <c r="PG310" s="141"/>
      <c r="PH310" s="141"/>
      <c r="PI310" s="141"/>
      <c r="PJ310" s="141"/>
      <c r="PK310" s="141"/>
      <c r="PL310" s="141"/>
      <c r="PM310" s="141"/>
      <c r="PN310" s="141"/>
      <c r="PO310" s="141"/>
      <c r="PP310" s="141"/>
      <c r="PQ310" s="141"/>
      <c r="PR310" s="141"/>
      <c r="PS310" s="141"/>
      <c r="PT310" s="141"/>
      <c r="PU310" s="141"/>
      <c r="PV310" s="141"/>
      <c r="PW310" s="141"/>
      <c r="PX310" s="141"/>
      <c r="PY310" s="141"/>
      <c r="PZ310" s="141"/>
      <c r="QA310" s="141"/>
      <c r="QB310" s="141"/>
      <c r="QC310" s="141"/>
      <c r="QD310" s="141"/>
      <c r="QE310" s="141"/>
      <c r="QF310" s="141"/>
      <c r="QG310" s="141"/>
      <c r="QH310" s="141"/>
      <c r="QI310" s="141"/>
      <c r="QJ310" s="141"/>
      <c r="QK310" s="141"/>
      <c r="QL310" s="141"/>
      <c r="QM310" s="141"/>
      <c r="QN310" s="141"/>
      <c r="QO310" s="141"/>
      <c r="QP310" s="141"/>
      <c r="QQ310" s="141"/>
      <c r="QR310" s="141"/>
      <c r="QS310" s="141"/>
      <c r="QT310" s="141"/>
      <c r="QU310" s="141"/>
      <c r="QV310" s="141"/>
      <c r="QW310" s="141"/>
      <c r="QX310" s="141"/>
      <c r="QY310" s="141"/>
      <c r="QZ310" s="141"/>
      <c r="RA310" s="141"/>
      <c r="RB310" s="141"/>
      <c r="RC310" s="141"/>
      <c r="RD310" s="141"/>
      <c r="RE310" s="141"/>
      <c r="RF310" s="141"/>
      <c r="RG310" s="141"/>
      <c r="RH310" s="141"/>
      <c r="RI310" s="141"/>
      <c r="RJ310" s="141"/>
      <c r="RK310" s="141"/>
      <c r="RL310" s="141"/>
      <c r="RM310" s="141"/>
      <c r="RN310" s="141"/>
      <c r="RO310" s="141"/>
      <c r="RP310" s="141"/>
      <c r="RQ310" s="141"/>
      <c r="RR310" s="141"/>
      <c r="RS310" s="141"/>
      <c r="RT310" s="141"/>
      <c r="RU310" s="141"/>
      <c r="RV310" s="141"/>
      <c r="RW310" s="141"/>
      <c r="RX310" s="141"/>
      <c r="RY310" s="141"/>
      <c r="RZ310" s="141"/>
      <c r="SA310" s="141"/>
      <c r="SB310" s="141"/>
      <c r="SC310" s="141"/>
      <c r="SD310" s="141"/>
      <c r="SE310" s="141"/>
      <c r="SF310" s="141"/>
      <c r="SG310" s="141"/>
      <c r="SH310" s="141"/>
      <c r="SI310" s="141"/>
      <c r="SJ310" s="141"/>
      <c r="SK310" s="141"/>
      <c r="SL310" s="141"/>
      <c r="SM310" s="141"/>
      <c r="SN310" s="141"/>
      <c r="SO310" s="141"/>
      <c r="SP310" s="141"/>
      <c r="SQ310" s="141"/>
      <c r="SR310" s="141"/>
      <c r="SS310" s="141"/>
      <c r="ST310" s="141"/>
      <c r="SU310" s="141"/>
      <c r="SV310" s="141"/>
      <c r="SW310" s="141"/>
      <c r="SX310" s="141"/>
      <c r="SY310" s="141"/>
      <c r="SZ310" s="141"/>
      <c r="TA310" s="141"/>
      <c r="TB310" s="141"/>
      <c r="TC310" s="141"/>
      <c r="TD310" s="141"/>
      <c r="TE310" s="141"/>
      <c r="TF310" s="141"/>
      <c r="TG310" s="141"/>
      <c r="TH310" s="141"/>
      <c r="TI310" s="141"/>
      <c r="TJ310" s="141"/>
      <c r="TK310" s="141"/>
      <c r="TL310" s="141"/>
      <c r="TM310" s="141"/>
      <c r="TN310" s="141"/>
      <c r="TO310" s="141"/>
      <c r="TP310" s="141"/>
      <c r="TQ310" s="141"/>
      <c r="TR310" s="141"/>
      <c r="TS310" s="141"/>
      <c r="TT310" s="141"/>
      <c r="TU310" s="141"/>
      <c r="TV310" s="141"/>
      <c r="TW310" s="141"/>
      <c r="TX310" s="141"/>
      <c r="TY310" s="141"/>
      <c r="TZ310" s="141"/>
      <c r="UA310" s="141"/>
      <c r="UB310" s="141"/>
      <c r="UC310" s="141"/>
      <c r="UD310" s="141"/>
      <c r="UE310" s="141"/>
      <c r="UF310" s="141"/>
      <c r="UG310" s="141"/>
      <c r="UH310" s="141"/>
      <c r="UI310" s="141"/>
      <c r="UJ310" s="141"/>
      <c r="UK310" s="141"/>
      <c r="UL310" s="141"/>
      <c r="UM310" s="141"/>
      <c r="UN310" s="141"/>
      <c r="UO310" s="141"/>
      <c r="UP310" s="141"/>
      <c r="UQ310" s="141"/>
      <c r="UR310" s="141"/>
      <c r="US310" s="141"/>
      <c r="UT310" s="141"/>
      <c r="UU310" s="141"/>
      <c r="UV310" s="141"/>
      <c r="UW310" s="141"/>
      <c r="UX310" s="141"/>
      <c r="UY310" s="141"/>
      <c r="UZ310" s="141"/>
      <c r="VA310" s="141"/>
      <c r="VB310" s="141"/>
      <c r="VC310" s="141"/>
      <c r="VD310" s="141"/>
      <c r="VE310" s="141"/>
      <c r="VF310" s="141"/>
      <c r="VG310" s="141"/>
      <c r="VH310" s="141"/>
      <c r="VI310" s="141"/>
      <c r="VJ310" s="141"/>
      <c r="VK310" s="141"/>
      <c r="VL310" s="141"/>
      <c r="VM310" s="141"/>
      <c r="VN310" s="141"/>
      <c r="VO310" s="141"/>
      <c r="VP310" s="141"/>
      <c r="VQ310" s="141"/>
      <c r="VR310" s="141"/>
      <c r="VS310" s="141"/>
      <c r="VT310" s="141"/>
      <c r="VU310" s="141"/>
      <c r="VV310" s="141"/>
      <c r="VW310" s="141"/>
      <c r="VX310" s="141"/>
      <c r="VY310" s="141"/>
      <c r="VZ310" s="141"/>
      <c r="WA310" s="141"/>
      <c r="WB310" s="141"/>
      <c r="WC310" s="141"/>
      <c r="WD310" s="141"/>
      <c r="WE310" s="141"/>
      <c r="WF310" s="141"/>
      <c r="WG310" s="141"/>
      <c r="WH310" s="141"/>
      <c r="WI310" s="141"/>
      <c r="WJ310" s="141"/>
      <c r="WK310" s="141"/>
      <c r="WL310" s="141"/>
      <c r="WM310" s="141"/>
      <c r="WN310" s="141"/>
      <c r="WO310" s="141"/>
      <c r="WP310" s="141"/>
      <c r="WQ310" s="141"/>
      <c r="WR310" s="141"/>
      <c r="WS310" s="141"/>
      <c r="WT310" s="141"/>
      <c r="WU310" s="141"/>
      <c r="WV310" s="141"/>
      <c r="WW310" s="141"/>
      <c r="WX310" s="141"/>
      <c r="WY310" s="141"/>
      <c r="WZ310" s="141"/>
      <c r="XA310" s="141"/>
      <c r="XB310" s="141"/>
      <c r="XC310" s="141"/>
      <c r="XD310" s="141"/>
      <c r="XE310" s="141"/>
      <c r="XF310" s="141"/>
      <c r="XG310" s="141"/>
      <c r="XH310" s="141"/>
      <c r="XI310" s="141"/>
      <c r="XJ310" s="141"/>
      <c r="XK310" s="141"/>
      <c r="XL310" s="141"/>
      <c r="XM310" s="141"/>
      <c r="XN310" s="141"/>
      <c r="XO310" s="141"/>
      <c r="XP310" s="141"/>
      <c r="XQ310" s="141"/>
      <c r="XR310" s="141"/>
      <c r="XS310" s="141"/>
      <c r="XT310" s="141"/>
      <c r="XU310" s="141"/>
      <c r="XV310" s="141"/>
      <c r="XW310" s="141"/>
      <c r="XX310" s="141"/>
      <c r="XY310" s="141"/>
      <c r="XZ310" s="141"/>
      <c r="YA310" s="141"/>
      <c r="YB310" s="141"/>
      <c r="YC310" s="141"/>
      <c r="YD310" s="141"/>
      <c r="YE310" s="141"/>
      <c r="YF310" s="141"/>
      <c r="YG310" s="141"/>
      <c r="YH310" s="141"/>
      <c r="YI310" s="141"/>
      <c r="YJ310" s="141"/>
      <c r="YK310" s="141"/>
      <c r="YL310" s="141"/>
      <c r="YM310" s="141"/>
      <c r="YN310" s="141"/>
      <c r="YO310" s="141"/>
      <c r="YP310" s="141"/>
      <c r="YQ310" s="141"/>
      <c r="YR310" s="141"/>
      <c r="YS310" s="141"/>
      <c r="YT310" s="141"/>
      <c r="YU310" s="141"/>
      <c r="YV310" s="141"/>
      <c r="YW310" s="141"/>
      <c r="YX310" s="141"/>
      <c r="YY310" s="141"/>
      <c r="YZ310" s="141"/>
      <c r="ZA310" s="141"/>
      <c r="ZB310" s="141"/>
      <c r="ZC310" s="141"/>
      <c r="ZD310" s="141"/>
      <c r="ZE310" s="141"/>
      <c r="ZF310" s="141"/>
      <c r="ZG310" s="141"/>
      <c r="ZH310" s="141"/>
      <c r="ZI310" s="141"/>
      <c r="ZJ310" s="141"/>
      <c r="ZK310" s="141"/>
      <c r="ZL310" s="141"/>
      <c r="ZM310" s="141"/>
      <c r="ZN310" s="141"/>
      <c r="ZO310" s="141"/>
      <c r="ZP310" s="141"/>
      <c r="ZQ310" s="141"/>
      <c r="ZR310" s="141"/>
      <c r="ZS310" s="141"/>
      <c r="ZT310" s="141"/>
      <c r="ZU310" s="141"/>
      <c r="ZV310" s="141"/>
      <c r="ZW310" s="141"/>
      <c r="ZX310" s="141"/>
      <c r="ZY310" s="141"/>
      <c r="ZZ310" s="141"/>
      <c r="AAA310" s="141"/>
      <c r="AAB310" s="141"/>
      <c r="AAC310" s="141"/>
      <c r="AAD310" s="141"/>
      <c r="AAE310" s="141"/>
      <c r="AAF310" s="141"/>
      <c r="AAG310" s="141"/>
      <c r="AAH310" s="141"/>
      <c r="AAI310" s="141"/>
      <c r="AAJ310" s="141"/>
      <c r="AAK310" s="141"/>
      <c r="AAL310" s="141"/>
      <c r="AAM310" s="141"/>
      <c r="AAN310" s="141"/>
      <c r="AAO310" s="141"/>
      <c r="AAP310" s="141"/>
      <c r="AAQ310" s="141"/>
      <c r="AAR310" s="141"/>
      <c r="AAS310" s="141"/>
      <c r="AAT310" s="141"/>
      <c r="AAU310" s="141"/>
      <c r="AAV310" s="141"/>
      <c r="AAW310" s="141"/>
      <c r="AAX310" s="141"/>
      <c r="AAY310" s="141"/>
      <c r="AAZ310" s="141"/>
      <c r="ABA310" s="141"/>
      <c r="ABB310" s="141"/>
      <c r="ABC310" s="141"/>
      <c r="ABD310" s="141"/>
      <c r="ABE310" s="141"/>
      <c r="ABF310" s="141"/>
      <c r="ABG310" s="141"/>
      <c r="ABH310" s="141"/>
      <c r="ABI310" s="141"/>
      <c r="ABJ310" s="141"/>
      <c r="ABK310" s="141"/>
      <c r="ABL310" s="141"/>
      <c r="ABM310" s="141"/>
      <c r="ABN310" s="141"/>
      <c r="ABO310" s="141"/>
      <c r="ABP310" s="141"/>
      <c r="ABQ310" s="141"/>
      <c r="ABR310" s="141"/>
      <c r="ABS310" s="141"/>
      <c r="ABT310" s="141"/>
      <c r="ABU310" s="141"/>
      <c r="ABV310" s="141"/>
      <c r="ABW310" s="141"/>
      <c r="ABX310" s="141"/>
      <c r="ABY310" s="141"/>
      <c r="ABZ310" s="141"/>
      <c r="ACA310" s="141"/>
      <c r="ACB310" s="141"/>
      <c r="ACC310" s="141"/>
      <c r="ACD310" s="141"/>
      <c r="ACE310" s="141"/>
      <c r="ACF310" s="141"/>
      <c r="ACG310" s="141"/>
      <c r="ACH310" s="141"/>
      <c r="ACI310" s="141"/>
      <c r="ACJ310" s="141"/>
      <c r="ACK310" s="141"/>
      <c r="ACL310" s="141"/>
      <c r="ACM310" s="141"/>
      <c r="ACN310" s="141"/>
      <c r="ACO310" s="141"/>
      <c r="ACP310" s="141"/>
      <c r="ACQ310" s="141"/>
      <c r="ACR310" s="141"/>
      <c r="ACS310" s="141"/>
      <c r="ACT310" s="141"/>
      <c r="ACU310" s="141"/>
      <c r="ACV310" s="141"/>
      <c r="ACW310" s="141"/>
      <c r="ACX310" s="141"/>
      <c r="ACY310" s="141"/>
      <c r="ACZ310" s="141"/>
      <c r="ADA310" s="141"/>
      <c r="ADB310" s="141"/>
      <c r="ADC310" s="141"/>
      <c r="ADD310" s="141"/>
      <c r="ADE310" s="141"/>
      <c r="ADF310" s="141"/>
      <c r="ADG310" s="141"/>
      <c r="ADH310" s="141"/>
      <c r="ADI310" s="141"/>
      <c r="ADJ310" s="141"/>
      <c r="ADK310" s="141"/>
      <c r="ADL310" s="141"/>
      <c r="ADM310" s="141"/>
      <c r="ADN310" s="141"/>
      <c r="ADO310" s="141"/>
      <c r="ADP310" s="141"/>
      <c r="ADQ310" s="141"/>
      <c r="ADR310" s="141"/>
      <c r="ADS310" s="141"/>
      <c r="ADT310" s="141"/>
      <c r="ADU310" s="141"/>
      <c r="ADV310" s="141"/>
      <c r="ADW310" s="141"/>
      <c r="ADX310" s="141"/>
      <c r="ADY310" s="141"/>
      <c r="ADZ310" s="141"/>
      <c r="AEA310" s="141"/>
      <c r="AEB310" s="141"/>
      <c r="AEC310" s="141"/>
      <c r="AED310" s="141"/>
    </row>
    <row r="311" spans="1:810" s="199" customFormat="1" ht="15" customHeight="1" x14ac:dyDescent="0.3">
      <c r="A311" s="192"/>
      <c r="B311" s="192"/>
      <c r="C311" s="197"/>
      <c r="D311" s="197"/>
      <c r="E311" s="200"/>
      <c r="F311" s="195"/>
      <c r="G311" s="201"/>
      <c r="H311" s="194"/>
      <c r="I311" s="201"/>
      <c r="J311" s="202"/>
      <c r="K311" s="203"/>
      <c r="L311" s="192"/>
      <c r="M311" s="193"/>
      <c r="N311" s="194"/>
      <c r="O311" s="195"/>
      <c r="P311" s="196"/>
      <c r="Q311" s="197"/>
      <c r="S311" s="198"/>
      <c r="T311" s="186"/>
      <c r="U311" s="186"/>
      <c r="V311" s="186"/>
      <c r="W311" s="186"/>
      <c r="X311" s="186"/>
      <c r="Y311" s="186"/>
      <c r="Z311" s="186"/>
      <c r="AA311" s="186"/>
      <c r="AB311" s="186"/>
      <c r="AC311" s="132"/>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1"/>
      <c r="AY311" s="141"/>
      <c r="AZ311" s="141"/>
      <c r="BA311" s="141"/>
      <c r="BB311" s="141"/>
      <c r="BC311" s="141"/>
      <c r="BD311" s="141"/>
      <c r="BE311" s="141"/>
      <c r="BF311" s="141"/>
      <c r="BG311" s="141"/>
      <c r="BH311" s="141"/>
      <c r="BI311" s="141"/>
      <c r="BJ311" s="141"/>
      <c r="BK311" s="141"/>
      <c r="BL311" s="141"/>
      <c r="BM311" s="141"/>
      <c r="BN311" s="141"/>
      <c r="BO311" s="141"/>
      <c r="BP311" s="141"/>
      <c r="BQ311" s="141"/>
      <c r="BR311" s="141"/>
      <c r="BS311" s="141"/>
      <c r="BT311" s="141"/>
      <c r="BU311" s="141"/>
      <c r="BV311" s="141"/>
      <c r="BW311" s="141"/>
      <c r="BX311" s="141"/>
      <c r="BY311" s="141"/>
      <c r="BZ311" s="141"/>
      <c r="CA311" s="141"/>
      <c r="CB311" s="141"/>
      <c r="CC311" s="141"/>
      <c r="CD311" s="141"/>
      <c r="CE311" s="141"/>
      <c r="CF311" s="141"/>
      <c r="CG311" s="141"/>
      <c r="CH311" s="141"/>
      <c r="CI311" s="141"/>
      <c r="CJ311" s="141"/>
      <c r="CK311" s="141"/>
      <c r="CL311" s="141"/>
      <c r="CM311" s="141"/>
      <c r="CN311" s="141"/>
      <c r="CO311" s="141"/>
      <c r="CP311" s="141"/>
      <c r="CQ311" s="141"/>
      <c r="CR311" s="141"/>
      <c r="CS311" s="141"/>
      <c r="CT311" s="141"/>
      <c r="CU311" s="141"/>
      <c r="CV311" s="141"/>
      <c r="CW311" s="141"/>
      <c r="CX311" s="141"/>
      <c r="CY311" s="141"/>
      <c r="CZ311" s="141"/>
      <c r="DA311" s="141"/>
      <c r="DB311" s="141"/>
      <c r="DC311" s="141"/>
      <c r="DD311" s="141"/>
      <c r="DE311" s="141"/>
      <c r="DF311" s="141"/>
      <c r="DG311" s="141"/>
      <c r="DH311" s="141"/>
      <c r="DI311" s="141"/>
      <c r="DJ311" s="141"/>
      <c r="DK311" s="141"/>
      <c r="DL311" s="141"/>
      <c r="DM311" s="141"/>
      <c r="DN311" s="141"/>
      <c r="DO311" s="141"/>
      <c r="DP311" s="141"/>
      <c r="DQ311" s="141"/>
      <c r="DR311" s="141"/>
      <c r="DS311" s="141"/>
      <c r="DT311" s="141"/>
      <c r="DU311" s="141"/>
      <c r="DV311" s="141"/>
      <c r="DW311" s="141"/>
      <c r="DX311" s="141"/>
      <c r="DY311" s="141"/>
      <c r="DZ311" s="141"/>
      <c r="EA311" s="141"/>
      <c r="EB311" s="141"/>
      <c r="EC311" s="141"/>
      <c r="ED311" s="141"/>
      <c r="EE311" s="141"/>
      <c r="EF311" s="141"/>
      <c r="EG311" s="141"/>
      <c r="EH311" s="141"/>
      <c r="EI311" s="141"/>
      <c r="EJ311" s="141"/>
      <c r="EK311" s="141"/>
      <c r="EL311" s="141"/>
      <c r="EM311" s="141"/>
      <c r="EN311" s="141"/>
      <c r="EO311" s="141"/>
      <c r="EP311" s="141"/>
      <c r="EQ311" s="141"/>
      <c r="ER311" s="141"/>
      <c r="ES311" s="141"/>
      <c r="ET311" s="141"/>
      <c r="EU311" s="141"/>
      <c r="EV311" s="141"/>
      <c r="EW311" s="141"/>
      <c r="EX311" s="141"/>
      <c r="EY311" s="141"/>
      <c r="EZ311" s="141"/>
      <c r="FA311" s="141"/>
      <c r="FB311" s="141"/>
      <c r="FC311" s="141"/>
      <c r="FD311" s="141"/>
      <c r="FE311" s="141"/>
      <c r="FF311" s="141"/>
      <c r="FG311" s="141"/>
      <c r="FH311" s="141"/>
      <c r="FI311" s="141"/>
      <c r="FJ311" s="141"/>
      <c r="FK311" s="141"/>
      <c r="FL311" s="141"/>
      <c r="FM311" s="141"/>
      <c r="FN311" s="141"/>
      <c r="FO311" s="141"/>
      <c r="FP311" s="141"/>
      <c r="FQ311" s="141"/>
      <c r="FR311" s="141"/>
      <c r="FS311" s="141"/>
      <c r="FT311" s="141"/>
      <c r="FU311" s="141"/>
      <c r="FV311" s="141"/>
      <c r="FW311" s="141"/>
      <c r="FX311" s="141"/>
      <c r="FY311" s="141"/>
      <c r="FZ311" s="141"/>
      <c r="GA311" s="141"/>
      <c r="GB311" s="141"/>
      <c r="GC311" s="141"/>
      <c r="GD311" s="141"/>
      <c r="GE311" s="141"/>
      <c r="GF311" s="141"/>
      <c r="GG311" s="141"/>
      <c r="GH311" s="141"/>
      <c r="GI311" s="141"/>
      <c r="GJ311" s="141"/>
      <c r="GK311" s="141"/>
      <c r="GL311" s="141"/>
      <c r="GM311" s="141"/>
      <c r="GN311" s="141"/>
      <c r="GO311" s="141"/>
      <c r="GP311" s="141"/>
      <c r="GQ311" s="141"/>
      <c r="GR311" s="141"/>
      <c r="GS311" s="141"/>
      <c r="GT311" s="141"/>
      <c r="GU311" s="141"/>
      <c r="GV311" s="141"/>
      <c r="GW311" s="141"/>
      <c r="GX311" s="141"/>
      <c r="GY311" s="141"/>
      <c r="GZ311" s="141"/>
      <c r="HA311" s="141"/>
      <c r="HB311" s="141"/>
      <c r="HC311" s="141"/>
      <c r="HD311" s="141"/>
      <c r="HE311" s="141"/>
      <c r="HF311" s="141"/>
      <c r="HG311" s="141"/>
      <c r="HH311" s="141"/>
      <c r="HI311" s="141"/>
      <c r="HJ311" s="141"/>
      <c r="HK311" s="141"/>
      <c r="HL311" s="141"/>
      <c r="HM311" s="141"/>
      <c r="HN311" s="141"/>
      <c r="HO311" s="141"/>
      <c r="HP311" s="141"/>
      <c r="HQ311" s="141"/>
      <c r="HR311" s="141"/>
      <c r="HS311" s="141"/>
      <c r="HT311" s="141"/>
      <c r="HU311" s="141"/>
      <c r="HV311" s="141"/>
      <c r="HW311" s="141"/>
      <c r="HX311" s="141"/>
      <c r="HY311" s="141"/>
      <c r="HZ311" s="141"/>
      <c r="IA311" s="141"/>
      <c r="IB311" s="141"/>
      <c r="IC311" s="141"/>
      <c r="ID311" s="141"/>
      <c r="IE311" s="141"/>
      <c r="IF311" s="141"/>
      <c r="IG311" s="141"/>
      <c r="IH311" s="141"/>
      <c r="II311" s="141"/>
      <c r="IJ311" s="141"/>
      <c r="IK311" s="141"/>
      <c r="IL311" s="141"/>
      <c r="IM311" s="141"/>
      <c r="IN311" s="141"/>
      <c r="IO311" s="141"/>
      <c r="IP311" s="141"/>
      <c r="IQ311" s="141"/>
      <c r="IR311" s="141"/>
      <c r="IS311" s="141"/>
      <c r="IT311" s="141"/>
      <c r="IU311" s="141"/>
      <c r="IV311" s="141"/>
      <c r="IW311" s="141"/>
      <c r="IX311" s="141"/>
      <c r="IY311" s="141"/>
      <c r="IZ311" s="141"/>
      <c r="JA311" s="141"/>
      <c r="JB311" s="141"/>
      <c r="JC311" s="141"/>
      <c r="JD311" s="141"/>
      <c r="JE311" s="141"/>
      <c r="JF311" s="141"/>
      <c r="JG311" s="141"/>
      <c r="JH311" s="141"/>
      <c r="JI311" s="141"/>
      <c r="JJ311" s="141"/>
      <c r="JK311" s="141"/>
      <c r="JL311" s="141"/>
      <c r="JM311" s="141"/>
      <c r="JN311" s="141"/>
      <c r="JO311" s="141"/>
      <c r="JP311" s="141"/>
      <c r="JQ311" s="141"/>
      <c r="JR311" s="141"/>
      <c r="JS311" s="141"/>
      <c r="JT311" s="141"/>
      <c r="JU311" s="141"/>
      <c r="JV311" s="141"/>
      <c r="JW311" s="141"/>
      <c r="JX311" s="141"/>
      <c r="JY311" s="141"/>
      <c r="JZ311" s="141"/>
      <c r="KA311" s="141"/>
      <c r="KB311" s="141"/>
      <c r="KC311" s="141"/>
      <c r="KD311" s="141"/>
      <c r="KE311" s="141"/>
      <c r="KF311" s="141"/>
      <c r="KG311" s="141"/>
      <c r="KH311" s="141"/>
      <c r="KI311" s="141"/>
      <c r="KJ311" s="141"/>
      <c r="KK311" s="141"/>
      <c r="KL311" s="141"/>
      <c r="KM311" s="141"/>
      <c r="KN311" s="141"/>
      <c r="KO311" s="141"/>
      <c r="KP311" s="141"/>
      <c r="KQ311" s="141"/>
      <c r="KR311" s="141"/>
      <c r="KS311" s="141"/>
      <c r="KT311" s="141"/>
      <c r="KU311" s="141"/>
      <c r="KV311" s="141"/>
      <c r="KW311" s="141"/>
      <c r="KX311" s="141"/>
      <c r="KY311" s="141"/>
      <c r="KZ311" s="141"/>
      <c r="LA311" s="141"/>
      <c r="LB311" s="141"/>
      <c r="LC311" s="141"/>
      <c r="LD311" s="141"/>
      <c r="LE311" s="141"/>
      <c r="LF311" s="141"/>
      <c r="LG311" s="141"/>
      <c r="LH311" s="141"/>
      <c r="LI311" s="141"/>
      <c r="LJ311" s="141"/>
      <c r="LK311" s="141"/>
      <c r="LL311" s="141"/>
      <c r="LM311" s="141"/>
      <c r="LN311" s="141"/>
      <c r="LO311" s="141"/>
      <c r="LP311" s="141"/>
      <c r="LQ311" s="141"/>
      <c r="LR311" s="141"/>
      <c r="LS311" s="141"/>
      <c r="LT311" s="141"/>
      <c r="LU311" s="141"/>
      <c r="LV311" s="141"/>
      <c r="LW311" s="141"/>
      <c r="LX311" s="141"/>
      <c r="LY311" s="141"/>
      <c r="LZ311" s="141"/>
      <c r="MA311" s="141"/>
      <c r="MB311" s="141"/>
      <c r="MC311" s="141"/>
      <c r="MD311" s="141"/>
      <c r="ME311" s="141"/>
      <c r="MF311" s="141"/>
      <c r="MG311" s="141"/>
      <c r="MH311" s="141"/>
      <c r="MI311" s="141"/>
      <c r="MJ311" s="141"/>
      <c r="MK311" s="141"/>
      <c r="ML311" s="141"/>
      <c r="MM311" s="141"/>
      <c r="MN311" s="141"/>
      <c r="MO311" s="141"/>
      <c r="MP311" s="141"/>
      <c r="MQ311" s="141"/>
      <c r="MR311" s="141"/>
      <c r="MS311" s="141"/>
      <c r="MT311" s="141"/>
      <c r="MU311" s="141"/>
      <c r="MV311" s="141"/>
      <c r="MW311" s="141"/>
      <c r="MX311" s="141"/>
      <c r="MY311" s="141"/>
      <c r="MZ311" s="141"/>
      <c r="NA311" s="141"/>
      <c r="NB311" s="141"/>
      <c r="NC311" s="141"/>
      <c r="ND311" s="141"/>
      <c r="NE311" s="141"/>
      <c r="NF311" s="141"/>
      <c r="NG311" s="141"/>
      <c r="NH311" s="141"/>
      <c r="NI311" s="141"/>
      <c r="NJ311" s="141"/>
      <c r="NK311" s="141"/>
      <c r="NL311" s="141"/>
      <c r="NM311" s="141"/>
      <c r="NN311" s="141"/>
      <c r="NO311" s="141"/>
      <c r="NP311" s="141"/>
      <c r="NQ311" s="141"/>
      <c r="NR311" s="141"/>
      <c r="NS311" s="141"/>
      <c r="NT311" s="141"/>
      <c r="NU311" s="141"/>
      <c r="NV311" s="141"/>
      <c r="NW311" s="141"/>
      <c r="NX311" s="141"/>
      <c r="NY311" s="141"/>
      <c r="NZ311" s="141"/>
      <c r="OA311" s="141"/>
      <c r="OB311" s="141"/>
      <c r="OC311" s="141"/>
      <c r="OD311" s="141"/>
      <c r="OE311" s="141"/>
      <c r="OF311" s="141"/>
      <c r="OG311" s="141"/>
      <c r="OH311" s="141"/>
      <c r="OI311" s="141"/>
      <c r="OJ311" s="141"/>
      <c r="OK311" s="141"/>
      <c r="OL311" s="141"/>
      <c r="OM311" s="141"/>
      <c r="ON311" s="141"/>
      <c r="OO311" s="141"/>
      <c r="OP311" s="141"/>
      <c r="OQ311" s="141"/>
      <c r="OR311" s="141"/>
      <c r="OS311" s="141"/>
      <c r="OT311" s="141"/>
      <c r="OU311" s="141"/>
      <c r="OV311" s="141"/>
      <c r="OW311" s="141"/>
      <c r="OX311" s="141"/>
      <c r="OY311" s="141"/>
      <c r="OZ311" s="141"/>
      <c r="PA311" s="141"/>
      <c r="PB311" s="141"/>
      <c r="PC311" s="141"/>
      <c r="PD311" s="141"/>
      <c r="PE311" s="141"/>
      <c r="PF311" s="141"/>
      <c r="PG311" s="141"/>
      <c r="PH311" s="141"/>
      <c r="PI311" s="141"/>
      <c r="PJ311" s="141"/>
      <c r="PK311" s="141"/>
      <c r="PL311" s="141"/>
      <c r="PM311" s="141"/>
      <c r="PN311" s="141"/>
      <c r="PO311" s="141"/>
      <c r="PP311" s="141"/>
      <c r="PQ311" s="141"/>
      <c r="PR311" s="141"/>
      <c r="PS311" s="141"/>
      <c r="PT311" s="141"/>
      <c r="PU311" s="141"/>
      <c r="PV311" s="141"/>
      <c r="PW311" s="141"/>
      <c r="PX311" s="141"/>
      <c r="PY311" s="141"/>
      <c r="PZ311" s="141"/>
      <c r="QA311" s="141"/>
      <c r="QB311" s="141"/>
      <c r="QC311" s="141"/>
      <c r="QD311" s="141"/>
      <c r="QE311" s="141"/>
      <c r="QF311" s="141"/>
      <c r="QG311" s="141"/>
      <c r="QH311" s="141"/>
      <c r="QI311" s="141"/>
      <c r="QJ311" s="141"/>
      <c r="QK311" s="141"/>
      <c r="QL311" s="141"/>
      <c r="QM311" s="141"/>
      <c r="QN311" s="141"/>
      <c r="QO311" s="141"/>
      <c r="QP311" s="141"/>
      <c r="QQ311" s="141"/>
      <c r="QR311" s="141"/>
      <c r="QS311" s="141"/>
      <c r="QT311" s="141"/>
      <c r="QU311" s="141"/>
      <c r="QV311" s="141"/>
      <c r="QW311" s="141"/>
      <c r="QX311" s="141"/>
      <c r="QY311" s="141"/>
      <c r="QZ311" s="141"/>
      <c r="RA311" s="141"/>
      <c r="RB311" s="141"/>
      <c r="RC311" s="141"/>
      <c r="RD311" s="141"/>
      <c r="RE311" s="141"/>
      <c r="RF311" s="141"/>
      <c r="RG311" s="141"/>
      <c r="RH311" s="141"/>
      <c r="RI311" s="141"/>
      <c r="RJ311" s="141"/>
      <c r="RK311" s="141"/>
      <c r="RL311" s="141"/>
      <c r="RM311" s="141"/>
      <c r="RN311" s="141"/>
      <c r="RO311" s="141"/>
      <c r="RP311" s="141"/>
      <c r="RQ311" s="141"/>
      <c r="RR311" s="141"/>
      <c r="RS311" s="141"/>
      <c r="RT311" s="141"/>
      <c r="RU311" s="141"/>
      <c r="RV311" s="141"/>
      <c r="RW311" s="141"/>
      <c r="RX311" s="141"/>
      <c r="RY311" s="141"/>
      <c r="RZ311" s="141"/>
      <c r="SA311" s="141"/>
      <c r="SB311" s="141"/>
      <c r="SC311" s="141"/>
      <c r="SD311" s="141"/>
      <c r="SE311" s="141"/>
      <c r="SF311" s="141"/>
      <c r="SG311" s="141"/>
      <c r="SH311" s="141"/>
      <c r="SI311" s="141"/>
      <c r="SJ311" s="141"/>
      <c r="SK311" s="141"/>
      <c r="SL311" s="141"/>
      <c r="SM311" s="141"/>
      <c r="SN311" s="141"/>
      <c r="SO311" s="141"/>
      <c r="SP311" s="141"/>
      <c r="SQ311" s="141"/>
      <c r="SR311" s="141"/>
      <c r="SS311" s="141"/>
      <c r="ST311" s="141"/>
      <c r="SU311" s="141"/>
      <c r="SV311" s="141"/>
      <c r="SW311" s="141"/>
      <c r="SX311" s="141"/>
      <c r="SY311" s="141"/>
      <c r="SZ311" s="141"/>
      <c r="TA311" s="141"/>
      <c r="TB311" s="141"/>
      <c r="TC311" s="141"/>
      <c r="TD311" s="141"/>
      <c r="TE311" s="141"/>
      <c r="TF311" s="141"/>
      <c r="TG311" s="141"/>
      <c r="TH311" s="141"/>
      <c r="TI311" s="141"/>
      <c r="TJ311" s="141"/>
      <c r="TK311" s="141"/>
      <c r="TL311" s="141"/>
      <c r="TM311" s="141"/>
      <c r="TN311" s="141"/>
      <c r="TO311" s="141"/>
      <c r="TP311" s="141"/>
      <c r="TQ311" s="141"/>
      <c r="TR311" s="141"/>
      <c r="TS311" s="141"/>
      <c r="TT311" s="141"/>
      <c r="TU311" s="141"/>
      <c r="TV311" s="141"/>
      <c r="TW311" s="141"/>
      <c r="TX311" s="141"/>
      <c r="TY311" s="141"/>
      <c r="TZ311" s="141"/>
      <c r="UA311" s="141"/>
      <c r="UB311" s="141"/>
      <c r="UC311" s="141"/>
      <c r="UD311" s="141"/>
      <c r="UE311" s="141"/>
      <c r="UF311" s="141"/>
      <c r="UG311" s="141"/>
      <c r="UH311" s="141"/>
      <c r="UI311" s="141"/>
      <c r="UJ311" s="141"/>
      <c r="UK311" s="141"/>
      <c r="UL311" s="141"/>
      <c r="UM311" s="141"/>
      <c r="UN311" s="141"/>
      <c r="UO311" s="141"/>
      <c r="UP311" s="141"/>
      <c r="UQ311" s="141"/>
      <c r="UR311" s="141"/>
      <c r="US311" s="141"/>
      <c r="UT311" s="141"/>
      <c r="UU311" s="141"/>
      <c r="UV311" s="141"/>
      <c r="UW311" s="141"/>
      <c r="UX311" s="141"/>
      <c r="UY311" s="141"/>
      <c r="UZ311" s="141"/>
      <c r="VA311" s="141"/>
      <c r="VB311" s="141"/>
      <c r="VC311" s="141"/>
      <c r="VD311" s="141"/>
      <c r="VE311" s="141"/>
      <c r="VF311" s="141"/>
      <c r="VG311" s="141"/>
      <c r="VH311" s="141"/>
      <c r="VI311" s="141"/>
      <c r="VJ311" s="141"/>
      <c r="VK311" s="141"/>
      <c r="VL311" s="141"/>
      <c r="VM311" s="141"/>
      <c r="VN311" s="141"/>
      <c r="VO311" s="141"/>
      <c r="VP311" s="141"/>
      <c r="VQ311" s="141"/>
      <c r="VR311" s="141"/>
      <c r="VS311" s="141"/>
      <c r="VT311" s="141"/>
      <c r="VU311" s="141"/>
      <c r="VV311" s="141"/>
      <c r="VW311" s="141"/>
      <c r="VX311" s="141"/>
      <c r="VY311" s="141"/>
      <c r="VZ311" s="141"/>
      <c r="WA311" s="141"/>
      <c r="WB311" s="141"/>
      <c r="WC311" s="141"/>
      <c r="WD311" s="141"/>
      <c r="WE311" s="141"/>
      <c r="WF311" s="141"/>
      <c r="WG311" s="141"/>
      <c r="WH311" s="141"/>
      <c r="WI311" s="141"/>
      <c r="WJ311" s="141"/>
      <c r="WK311" s="141"/>
      <c r="WL311" s="141"/>
      <c r="WM311" s="141"/>
      <c r="WN311" s="141"/>
      <c r="WO311" s="141"/>
      <c r="WP311" s="141"/>
      <c r="WQ311" s="141"/>
      <c r="WR311" s="141"/>
      <c r="WS311" s="141"/>
      <c r="WT311" s="141"/>
      <c r="WU311" s="141"/>
      <c r="WV311" s="141"/>
      <c r="WW311" s="141"/>
      <c r="WX311" s="141"/>
      <c r="WY311" s="141"/>
      <c r="WZ311" s="141"/>
      <c r="XA311" s="141"/>
      <c r="XB311" s="141"/>
      <c r="XC311" s="141"/>
      <c r="XD311" s="141"/>
      <c r="XE311" s="141"/>
      <c r="XF311" s="141"/>
      <c r="XG311" s="141"/>
      <c r="XH311" s="141"/>
      <c r="XI311" s="141"/>
      <c r="XJ311" s="141"/>
      <c r="XK311" s="141"/>
      <c r="XL311" s="141"/>
      <c r="XM311" s="141"/>
      <c r="XN311" s="141"/>
      <c r="XO311" s="141"/>
      <c r="XP311" s="141"/>
      <c r="XQ311" s="141"/>
      <c r="XR311" s="141"/>
      <c r="XS311" s="141"/>
      <c r="XT311" s="141"/>
      <c r="XU311" s="141"/>
      <c r="XV311" s="141"/>
      <c r="XW311" s="141"/>
      <c r="XX311" s="141"/>
      <c r="XY311" s="141"/>
      <c r="XZ311" s="141"/>
      <c r="YA311" s="141"/>
      <c r="YB311" s="141"/>
      <c r="YC311" s="141"/>
      <c r="YD311" s="141"/>
      <c r="YE311" s="141"/>
      <c r="YF311" s="141"/>
      <c r="YG311" s="141"/>
      <c r="YH311" s="141"/>
      <c r="YI311" s="141"/>
      <c r="YJ311" s="141"/>
      <c r="YK311" s="141"/>
      <c r="YL311" s="141"/>
      <c r="YM311" s="141"/>
      <c r="YN311" s="141"/>
      <c r="YO311" s="141"/>
      <c r="YP311" s="141"/>
      <c r="YQ311" s="141"/>
      <c r="YR311" s="141"/>
      <c r="YS311" s="141"/>
      <c r="YT311" s="141"/>
      <c r="YU311" s="141"/>
      <c r="YV311" s="141"/>
      <c r="YW311" s="141"/>
      <c r="YX311" s="141"/>
      <c r="YY311" s="141"/>
      <c r="YZ311" s="141"/>
      <c r="ZA311" s="141"/>
      <c r="ZB311" s="141"/>
      <c r="ZC311" s="141"/>
      <c r="ZD311" s="141"/>
      <c r="ZE311" s="141"/>
      <c r="ZF311" s="141"/>
      <c r="ZG311" s="141"/>
      <c r="ZH311" s="141"/>
      <c r="ZI311" s="141"/>
      <c r="ZJ311" s="141"/>
      <c r="ZK311" s="141"/>
      <c r="ZL311" s="141"/>
      <c r="ZM311" s="141"/>
      <c r="ZN311" s="141"/>
      <c r="ZO311" s="141"/>
      <c r="ZP311" s="141"/>
      <c r="ZQ311" s="141"/>
      <c r="ZR311" s="141"/>
      <c r="ZS311" s="141"/>
      <c r="ZT311" s="141"/>
      <c r="ZU311" s="141"/>
      <c r="ZV311" s="141"/>
      <c r="ZW311" s="141"/>
      <c r="ZX311" s="141"/>
      <c r="ZY311" s="141"/>
      <c r="ZZ311" s="141"/>
      <c r="AAA311" s="141"/>
      <c r="AAB311" s="141"/>
      <c r="AAC311" s="141"/>
      <c r="AAD311" s="141"/>
      <c r="AAE311" s="141"/>
      <c r="AAF311" s="141"/>
      <c r="AAG311" s="141"/>
      <c r="AAH311" s="141"/>
      <c r="AAI311" s="141"/>
      <c r="AAJ311" s="141"/>
      <c r="AAK311" s="141"/>
      <c r="AAL311" s="141"/>
      <c r="AAM311" s="141"/>
      <c r="AAN311" s="141"/>
      <c r="AAO311" s="141"/>
      <c r="AAP311" s="141"/>
      <c r="AAQ311" s="141"/>
      <c r="AAR311" s="141"/>
      <c r="AAS311" s="141"/>
      <c r="AAT311" s="141"/>
      <c r="AAU311" s="141"/>
      <c r="AAV311" s="141"/>
      <c r="AAW311" s="141"/>
      <c r="AAX311" s="141"/>
      <c r="AAY311" s="141"/>
      <c r="AAZ311" s="141"/>
      <c r="ABA311" s="141"/>
      <c r="ABB311" s="141"/>
      <c r="ABC311" s="141"/>
      <c r="ABD311" s="141"/>
      <c r="ABE311" s="141"/>
      <c r="ABF311" s="141"/>
      <c r="ABG311" s="141"/>
      <c r="ABH311" s="141"/>
      <c r="ABI311" s="141"/>
      <c r="ABJ311" s="141"/>
      <c r="ABK311" s="141"/>
      <c r="ABL311" s="141"/>
      <c r="ABM311" s="141"/>
      <c r="ABN311" s="141"/>
      <c r="ABO311" s="141"/>
      <c r="ABP311" s="141"/>
      <c r="ABQ311" s="141"/>
      <c r="ABR311" s="141"/>
      <c r="ABS311" s="141"/>
      <c r="ABT311" s="141"/>
      <c r="ABU311" s="141"/>
      <c r="ABV311" s="141"/>
      <c r="ABW311" s="141"/>
      <c r="ABX311" s="141"/>
      <c r="ABY311" s="141"/>
      <c r="ABZ311" s="141"/>
      <c r="ACA311" s="141"/>
      <c r="ACB311" s="141"/>
      <c r="ACC311" s="141"/>
      <c r="ACD311" s="141"/>
      <c r="ACE311" s="141"/>
      <c r="ACF311" s="141"/>
      <c r="ACG311" s="141"/>
      <c r="ACH311" s="141"/>
      <c r="ACI311" s="141"/>
      <c r="ACJ311" s="141"/>
      <c r="ACK311" s="141"/>
      <c r="ACL311" s="141"/>
      <c r="ACM311" s="141"/>
      <c r="ACN311" s="141"/>
      <c r="ACO311" s="141"/>
      <c r="ACP311" s="141"/>
      <c r="ACQ311" s="141"/>
      <c r="ACR311" s="141"/>
      <c r="ACS311" s="141"/>
      <c r="ACT311" s="141"/>
      <c r="ACU311" s="141"/>
      <c r="ACV311" s="141"/>
      <c r="ACW311" s="141"/>
      <c r="ACX311" s="141"/>
      <c r="ACY311" s="141"/>
      <c r="ACZ311" s="141"/>
      <c r="ADA311" s="141"/>
      <c r="ADB311" s="141"/>
      <c r="ADC311" s="141"/>
      <c r="ADD311" s="141"/>
      <c r="ADE311" s="141"/>
      <c r="ADF311" s="141"/>
      <c r="ADG311" s="141"/>
      <c r="ADH311" s="141"/>
      <c r="ADI311" s="141"/>
      <c r="ADJ311" s="141"/>
      <c r="ADK311" s="141"/>
      <c r="ADL311" s="141"/>
      <c r="ADM311" s="141"/>
      <c r="ADN311" s="141"/>
      <c r="ADO311" s="141"/>
      <c r="ADP311" s="141"/>
      <c r="ADQ311" s="141"/>
      <c r="ADR311" s="141"/>
      <c r="ADS311" s="141"/>
      <c r="ADT311" s="141"/>
      <c r="ADU311" s="141"/>
      <c r="ADV311" s="141"/>
      <c r="ADW311" s="141"/>
      <c r="ADX311" s="141"/>
      <c r="ADY311" s="141"/>
      <c r="ADZ311" s="141"/>
      <c r="AEA311" s="141"/>
      <c r="AEB311" s="141"/>
      <c r="AEC311" s="141"/>
      <c r="AED311" s="141"/>
    </row>
    <row r="312" spans="1:810" s="204" customFormat="1" ht="15" customHeight="1" x14ac:dyDescent="0.25">
      <c r="C312" s="205"/>
      <c r="D312" s="206"/>
      <c r="E312" s="207"/>
      <c r="F312" s="207"/>
      <c r="G312" s="207"/>
      <c r="H312" s="207"/>
      <c r="I312" s="207"/>
      <c r="J312" s="208" t="s">
        <v>8</v>
      </c>
      <c r="K312" s="207"/>
      <c r="L312" s="207"/>
      <c r="M312" s="207"/>
      <c r="N312" s="207"/>
      <c r="O312" s="207"/>
      <c r="P312" s="207"/>
      <c r="Q312" s="207"/>
      <c r="S312" s="209"/>
      <c r="T312" s="210" t="s">
        <v>659</v>
      </c>
      <c r="U312" s="211"/>
      <c r="V312" s="211"/>
      <c r="W312" s="212"/>
      <c r="X312" s="212"/>
      <c r="Y312" s="212"/>
      <c r="Z312" s="212"/>
      <c r="AA312" s="212"/>
      <c r="AB312" s="212"/>
      <c r="AC312" s="213"/>
      <c r="AD312" s="214"/>
      <c r="AE312" s="214"/>
      <c r="AF312" s="214"/>
      <c r="AG312" s="214"/>
      <c r="AH312" s="214"/>
      <c r="AI312" s="214"/>
      <c r="AJ312" s="214"/>
      <c r="AK312" s="214"/>
      <c r="AL312" s="214"/>
      <c r="AM312" s="214"/>
      <c r="AN312" s="214"/>
      <c r="AO312" s="214"/>
    </row>
    <row r="313" spans="1:810" s="204" customFormat="1" ht="30" customHeight="1" x14ac:dyDescent="0.3">
      <c r="C313" s="205"/>
      <c r="D313" s="206"/>
      <c r="E313" s="215" t="s">
        <v>660</v>
      </c>
      <c r="F313" s="215"/>
      <c r="G313" s="216" t="s">
        <v>661</v>
      </c>
      <c r="H313" s="216"/>
      <c r="I313" s="217" t="s">
        <v>662</v>
      </c>
      <c r="J313" s="215"/>
      <c r="K313" s="215"/>
      <c r="L313" s="215" t="s">
        <v>663</v>
      </c>
      <c r="M313" s="215"/>
      <c r="N313" s="215"/>
      <c r="O313" s="218"/>
      <c r="P313" s="218"/>
      <c r="Q313" s="218"/>
      <c r="R313" s="219"/>
      <c r="S313" s="209"/>
      <c r="T313" s="220" t="s">
        <v>664</v>
      </c>
      <c r="U313" s="211" t="s">
        <v>665</v>
      </c>
      <c r="V313" s="211"/>
      <c r="W313" s="212"/>
      <c r="X313" s="212"/>
      <c r="Y313" s="212"/>
      <c r="Z313" s="212"/>
      <c r="AA313" s="212"/>
      <c r="AB313" s="212"/>
      <c r="AC313" s="213"/>
      <c r="AD313" s="214"/>
      <c r="AE313" s="214"/>
      <c r="AF313" s="214"/>
      <c r="AG313" s="214"/>
      <c r="AH313" s="214"/>
      <c r="AI313" s="214"/>
      <c r="AJ313" s="214"/>
      <c r="AK313" s="214"/>
      <c r="AL313" s="214"/>
      <c r="AM313" s="214"/>
      <c r="AN313" s="214"/>
      <c r="AO313" s="214"/>
    </row>
    <row r="314" spans="1:810" s="204" customFormat="1" ht="15" customHeight="1" x14ac:dyDescent="0.25">
      <c r="C314" s="205"/>
      <c r="D314" s="221"/>
      <c r="E314" s="222" t="s">
        <v>58</v>
      </c>
      <c r="F314" s="223" t="s">
        <v>666</v>
      </c>
      <c r="G314" s="224" t="s">
        <v>204</v>
      </c>
      <c r="H314" s="223" t="s">
        <v>248</v>
      </c>
      <c r="I314" s="224" t="s">
        <v>667</v>
      </c>
      <c r="J314" s="225" t="s">
        <v>668</v>
      </c>
      <c r="K314" s="226"/>
      <c r="L314" s="224" t="s">
        <v>33</v>
      </c>
      <c r="M314" s="227" t="s">
        <v>669</v>
      </c>
      <c r="N314" s="226"/>
      <c r="O314" s="228"/>
      <c r="P314" s="228"/>
      <c r="Q314" s="229"/>
      <c r="R314" s="230" t="s">
        <v>670</v>
      </c>
      <c r="S314"/>
      <c r="T314" s="220" t="s">
        <v>671</v>
      </c>
      <c r="U314" s="211" t="s">
        <v>672</v>
      </c>
      <c r="V314" s="211"/>
      <c r="W314" s="231"/>
      <c r="X314" s="231"/>
      <c r="Y314" s="231"/>
      <c r="Z314" s="231"/>
      <c r="AA314" s="231"/>
      <c r="AB314" s="231"/>
      <c r="AC314" s="232"/>
      <c r="AD314" s="233"/>
      <c r="AE314" s="233"/>
      <c r="AF314" s="233"/>
      <c r="AG314" s="214"/>
      <c r="AH314" s="214"/>
      <c r="AI314" s="214"/>
      <c r="AJ314" s="214"/>
      <c r="AK314" s="214"/>
      <c r="AL314" s="214"/>
      <c r="AM314" s="214"/>
      <c r="AN314" s="214"/>
      <c r="AO314" s="214"/>
    </row>
    <row r="315" spans="1:810" s="204" customFormat="1" ht="15" customHeight="1" x14ac:dyDescent="0.25">
      <c r="C315" s="205"/>
      <c r="D315" s="221"/>
      <c r="E315" s="224" t="s">
        <v>100</v>
      </c>
      <c r="F315" s="223" t="s">
        <v>673</v>
      </c>
      <c r="G315" s="224" t="s">
        <v>327</v>
      </c>
      <c r="H315" s="223" t="s">
        <v>674</v>
      </c>
      <c r="I315" s="224" t="s">
        <v>675</v>
      </c>
      <c r="J315" s="225" t="s">
        <v>676</v>
      </c>
      <c r="K315" s="226"/>
      <c r="L315" s="224" t="s">
        <v>106</v>
      </c>
      <c r="M315" s="227" t="s">
        <v>677</v>
      </c>
      <c r="N315" s="226"/>
      <c r="O315" s="228"/>
      <c r="P315" s="228"/>
      <c r="Q315" s="229"/>
      <c r="R315" s="230" t="s">
        <v>678</v>
      </c>
      <c r="T315" s="220" t="s">
        <v>679</v>
      </c>
      <c r="U315" s="211" t="s">
        <v>680</v>
      </c>
      <c r="V315" s="211"/>
      <c r="W315" s="231"/>
      <c r="X315" s="231"/>
      <c r="Y315" s="231"/>
      <c r="Z315" s="231"/>
      <c r="AA315" s="231"/>
      <c r="AB315" s="231"/>
      <c r="AC315" s="232"/>
      <c r="AD315" s="233"/>
      <c r="AE315" s="233"/>
      <c r="AF315" s="233"/>
      <c r="AG315" s="214"/>
      <c r="AH315" s="214"/>
      <c r="AI315" s="214"/>
      <c r="AJ315" s="214"/>
      <c r="AK315" s="214"/>
      <c r="AL315" s="214"/>
      <c r="AM315" s="214"/>
      <c r="AN315" s="214"/>
      <c r="AO315" s="214"/>
    </row>
    <row r="316" spans="1:810" s="204" customFormat="1" ht="27.6" customHeight="1" x14ac:dyDescent="0.3">
      <c r="C316" s="205"/>
      <c r="D316" s="221"/>
      <c r="E316" s="224" t="s">
        <v>309</v>
      </c>
      <c r="F316" s="223" t="s">
        <v>681</v>
      </c>
      <c r="G316" s="234"/>
      <c r="H316" s="223" t="s">
        <v>682</v>
      </c>
      <c r="I316" s="224" t="s">
        <v>683</v>
      </c>
      <c r="J316" s="225" t="s">
        <v>684</v>
      </c>
      <c r="K316" s="226"/>
      <c r="L316" s="224" t="s">
        <v>80</v>
      </c>
      <c r="M316" s="235" t="s">
        <v>685</v>
      </c>
      <c r="N316" s="235"/>
      <c r="O316" s="235"/>
      <c r="P316" s="235"/>
      <c r="Q316" s="235"/>
      <c r="R316" s="230" t="s">
        <v>686</v>
      </c>
      <c r="S316"/>
      <c r="T316" s="220" t="s">
        <v>687</v>
      </c>
      <c r="U316" s="211" t="s">
        <v>688</v>
      </c>
      <c r="V316" s="211"/>
      <c r="W316" s="231"/>
      <c r="X316" s="231"/>
      <c r="Y316" s="231"/>
      <c r="Z316" s="231"/>
      <c r="AA316" s="231"/>
      <c r="AB316" s="231"/>
      <c r="AC316" s="232"/>
      <c r="AD316" s="233"/>
      <c r="AE316" s="233"/>
      <c r="AF316" s="233"/>
      <c r="AG316" s="214"/>
      <c r="AH316" s="214"/>
      <c r="AI316" s="214"/>
      <c r="AJ316" s="214"/>
      <c r="AK316" s="214"/>
      <c r="AL316" s="214"/>
      <c r="AM316" s="214"/>
      <c r="AN316" s="214"/>
      <c r="AO316" s="214"/>
    </row>
    <row r="317" spans="1:810" s="204" customFormat="1" ht="15" customHeight="1" x14ac:dyDescent="0.25">
      <c r="C317" s="205"/>
      <c r="D317" s="221"/>
      <c r="E317" s="224" t="s">
        <v>192</v>
      </c>
      <c r="F317" s="223" t="s">
        <v>689</v>
      </c>
      <c r="G317" s="224" t="s">
        <v>59</v>
      </c>
      <c r="H317" s="223" t="s">
        <v>690</v>
      </c>
      <c r="I317" s="224" t="s">
        <v>691</v>
      </c>
      <c r="J317" s="225" t="s">
        <v>692</v>
      </c>
      <c r="K317" s="226"/>
      <c r="L317" s="224" t="s">
        <v>96</v>
      </c>
      <c r="M317" s="227" t="s">
        <v>693</v>
      </c>
      <c r="N317" s="226"/>
      <c r="O317" s="228"/>
      <c r="P317" s="228"/>
      <c r="Q317" s="229"/>
      <c r="R317" s="230" t="s">
        <v>694</v>
      </c>
      <c r="S317" s="236"/>
      <c r="T317" s="220" t="s">
        <v>695</v>
      </c>
      <c r="U317" s="211" t="s">
        <v>696</v>
      </c>
      <c r="V317" s="211"/>
      <c r="W317" s="231"/>
      <c r="X317" s="231"/>
      <c r="Y317" s="231"/>
      <c r="Z317" s="231"/>
      <c r="AA317" s="231"/>
      <c r="AB317" s="231"/>
      <c r="AC317" s="232"/>
      <c r="AD317" s="233"/>
      <c r="AE317" s="233"/>
      <c r="AF317" s="233"/>
      <c r="AG317" s="214"/>
      <c r="AH317" s="214"/>
      <c r="AI317" s="214"/>
      <c r="AJ317" s="214"/>
      <c r="AK317" s="214"/>
      <c r="AL317" s="214"/>
      <c r="AM317" s="214"/>
      <c r="AN317" s="214"/>
      <c r="AO317" s="214"/>
    </row>
    <row r="318" spans="1:810" s="204" customFormat="1" ht="15" customHeight="1" x14ac:dyDescent="0.25">
      <c r="C318" s="205"/>
      <c r="D318" s="221"/>
      <c r="E318" s="224" t="s">
        <v>697</v>
      </c>
      <c r="F318" s="223" t="s">
        <v>698</v>
      </c>
      <c r="G318" s="224" t="s">
        <v>101</v>
      </c>
      <c r="H318" s="223" t="s">
        <v>699</v>
      </c>
      <c r="I318" s="224">
        <v>3</v>
      </c>
      <c r="J318" s="225" t="s">
        <v>700</v>
      </c>
      <c r="K318" s="226"/>
      <c r="L318" s="224" t="s">
        <v>43</v>
      </c>
      <c r="M318" s="227" t="s">
        <v>701</v>
      </c>
      <c r="N318" s="226"/>
      <c r="O318" s="228"/>
      <c r="P318" s="228"/>
      <c r="Q318" s="229"/>
      <c r="R318" s="230" t="s">
        <v>702</v>
      </c>
      <c r="S318"/>
      <c r="T318" s="220" t="s">
        <v>703</v>
      </c>
      <c r="U318" s="211" t="s">
        <v>704</v>
      </c>
      <c r="V318" s="211"/>
      <c r="W318" s="231"/>
      <c r="X318" s="231"/>
      <c r="Y318" s="231"/>
      <c r="Z318" s="231"/>
      <c r="AA318" s="231"/>
      <c r="AB318" s="231"/>
      <c r="AC318" s="232"/>
      <c r="AD318" s="233"/>
      <c r="AE318" s="233"/>
      <c r="AF318" s="233"/>
      <c r="AG318" s="214"/>
      <c r="AH318" s="214"/>
      <c r="AI318" s="214"/>
      <c r="AJ318" s="214"/>
      <c r="AK318" s="214"/>
      <c r="AL318" s="214"/>
      <c r="AM318" s="214"/>
      <c r="AN318" s="214"/>
      <c r="AO318" s="214"/>
    </row>
    <row r="319" spans="1:810" s="204" customFormat="1" ht="15" customHeight="1" x14ac:dyDescent="0.25">
      <c r="C319" s="205"/>
      <c r="D319" s="221"/>
      <c r="E319" s="237"/>
      <c r="F319" s="237"/>
      <c r="G319" s="224" t="s">
        <v>268</v>
      </c>
      <c r="H319" s="223" t="s">
        <v>705</v>
      </c>
      <c r="I319" s="237"/>
      <c r="J319" s="226"/>
      <c r="K319" s="225"/>
      <c r="L319" s="224" t="s">
        <v>147</v>
      </c>
      <c r="M319" s="227" t="s">
        <v>706</v>
      </c>
      <c r="N319" s="226"/>
      <c r="O319" s="228"/>
      <c r="P319" s="228"/>
      <c r="Q319" s="238"/>
      <c r="R319" s="230" t="s">
        <v>707</v>
      </c>
      <c r="S319"/>
      <c r="T319" s="220" t="s">
        <v>708</v>
      </c>
      <c r="U319" s="211" t="s">
        <v>709</v>
      </c>
      <c r="V319" s="211"/>
      <c r="W319" s="212"/>
      <c r="X319" s="212"/>
      <c r="Y319" s="212"/>
      <c r="Z319" s="212"/>
      <c r="AA319" s="212"/>
      <c r="AB319" s="212"/>
      <c r="AC319" s="213"/>
      <c r="AD319" s="214"/>
      <c r="AE319" s="214"/>
      <c r="AF319" s="214"/>
      <c r="AG319" s="214"/>
      <c r="AH319" s="214"/>
      <c r="AI319" s="214"/>
      <c r="AJ319" s="214"/>
      <c r="AK319" s="214"/>
      <c r="AL319" s="214"/>
      <c r="AM319" s="214"/>
      <c r="AN319" s="214"/>
      <c r="AO319" s="214"/>
    </row>
    <row r="320" spans="1:810" s="204" customFormat="1" ht="15" customHeight="1" x14ac:dyDescent="0.25">
      <c r="C320" s="205"/>
      <c r="D320" s="221"/>
      <c r="E320" s="237"/>
      <c r="F320" s="237"/>
      <c r="G320" s="237"/>
      <c r="H320" s="237"/>
      <c r="I320" s="237"/>
      <c r="J320" s="226"/>
      <c r="K320" s="225"/>
      <c r="L320" s="224" t="s">
        <v>554</v>
      </c>
      <c r="M320" s="227" t="s">
        <v>710</v>
      </c>
      <c r="N320" s="226"/>
      <c r="O320" s="228"/>
      <c r="P320" s="228"/>
      <c r="Q320" s="238"/>
      <c r="R320" s="230" t="s">
        <v>711</v>
      </c>
      <c r="S320" s="236"/>
      <c r="T320" s="220" t="s">
        <v>712</v>
      </c>
      <c r="U320" s="211" t="s">
        <v>713</v>
      </c>
      <c r="V320" s="211"/>
      <c r="W320" s="212"/>
      <c r="X320" s="212"/>
      <c r="Y320" s="212"/>
      <c r="Z320" s="212"/>
      <c r="AA320" s="212"/>
      <c r="AB320" s="212"/>
      <c r="AC320" s="213"/>
      <c r="AD320" s="214"/>
      <c r="AE320" s="214"/>
      <c r="AF320" s="214"/>
      <c r="AG320" s="214"/>
      <c r="AH320" s="214"/>
      <c r="AI320" s="214"/>
      <c r="AJ320" s="214"/>
      <c r="AK320" s="214"/>
      <c r="AL320" s="214"/>
      <c r="AM320" s="214"/>
      <c r="AN320" s="214"/>
      <c r="AO320" s="214"/>
    </row>
    <row r="321" spans="1:810" s="204" customFormat="1" ht="15" customHeight="1" x14ac:dyDescent="0.25">
      <c r="C321" s="205"/>
      <c r="D321" s="221"/>
      <c r="E321" s="237"/>
      <c r="F321" s="237"/>
      <c r="G321" s="237"/>
      <c r="H321" s="237"/>
      <c r="I321" s="237"/>
      <c r="J321" s="226"/>
      <c r="K321" s="225"/>
      <c r="L321" s="224" t="s">
        <v>118</v>
      </c>
      <c r="M321" s="227" t="s">
        <v>714</v>
      </c>
      <c r="N321" s="226"/>
      <c r="O321" s="228"/>
      <c r="P321" s="228"/>
      <c r="Q321" s="238"/>
      <c r="R321" s="230" t="s">
        <v>715</v>
      </c>
      <c r="S321"/>
      <c r="T321" s="220" t="s">
        <v>716</v>
      </c>
      <c r="U321" s="211" t="s">
        <v>717</v>
      </c>
      <c r="V321" s="211"/>
      <c r="W321" s="212"/>
      <c r="X321" s="212"/>
      <c r="Y321" s="212"/>
      <c r="Z321" s="212"/>
      <c r="AA321" s="212"/>
      <c r="AB321" s="212"/>
      <c r="AC321" s="213"/>
      <c r="AD321" s="214"/>
      <c r="AE321" s="214"/>
      <c r="AF321" s="214"/>
      <c r="AG321" s="214"/>
      <c r="AH321" s="214"/>
      <c r="AI321" s="214"/>
      <c r="AJ321" s="214"/>
      <c r="AK321" s="214"/>
      <c r="AL321" s="214"/>
      <c r="AM321" s="214"/>
      <c r="AN321" s="214"/>
      <c r="AO321" s="214"/>
    </row>
    <row r="322" spans="1:810" s="204" customFormat="1" ht="15" customHeight="1" x14ac:dyDescent="0.25">
      <c r="C322" s="205"/>
      <c r="D322" s="221"/>
      <c r="E322" s="237"/>
      <c r="F322" s="237"/>
      <c r="G322" s="237"/>
      <c r="H322" s="237"/>
      <c r="I322" s="237"/>
      <c r="J322" s="226"/>
      <c r="K322" s="225"/>
      <c r="L322" s="224" t="s">
        <v>49</v>
      </c>
      <c r="M322" s="227" t="s">
        <v>718</v>
      </c>
      <c r="N322" s="226"/>
      <c r="O322" s="228"/>
      <c r="P322" s="228"/>
      <c r="Q322" s="238"/>
      <c r="R322" s="230" t="s">
        <v>719</v>
      </c>
      <c r="S322"/>
      <c r="T322" s="220" t="s">
        <v>720</v>
      </c>
      <c r="U322" s="211" t="s">
        <v>721</v>
      </c>
      <c r="V322" s="211"/>
      <c r="W322" s="212"/>
      <c r="X322" s="212"/>
      <c r="Y322" s="212"/>
      <c r="Z322" s="212"/>
      <c r="AA322" s="212"/>
      <c r="AB322" s="212"/>
      <c r="AC322" s="213"/>
      <c r="AD322" s="214"/>
      <c r="AE322" s="214"/>
      <c r="AF322" s="214"/>
      <c r="AG322" s="214"/>
      <c r="AH322" s="214"/>
      <c r="AI322" s="214"/>
      <c r="AJ322" s="214"/>
      <c r="AK322" s="214"/>
      <c r="AL322" s="214"/>
      <c r="AM322" s="214"/>
      <c r="AN322" s="214"/>
      <c r="AO322" s="214"/>
    </row>
    <row r="323" spans="1:810" s="204" customFormat="1" ht="15" customHeight="1" x14ac:dyDescent="0.25">
      <c r="C323" s="205"/>
      <c r="D323" s="239"/>
      <c r="E323" s="240"/>
      <c r="F323" s="240"/>
      <c r="G323" s="240"/>
      <c r="H323" s="240"/>
      <c r="I323" s="240"/>
      <c r="J323" s="241"/>
      <c r="K323" s="240"/>
      <c r="L323" s="240"/>
      <c r="M323" s="242"/>
      <c r="N323" s="242"/>
      <c r="O323" s="242"/>
      <c r="P323" s="242"/>
      <c r="Q323" s="242"/>
      <c r="R323" s="236"/>
      <c r="S323" s="236"/>
      <c r="T323" s="220" t="s">
        <v>722</v>
      </c>
      <c r="U323" s="211" t="s">
        <v>723</v>
      </c>
      <c r="V323" s="211"/>
      <c r="W323" s="212"/>
      <c r="X323" s="212"/>
      <c r="Y323" s="212"/>
      <c r="Z323" s="212"/>
      <c r="AA323" s="212"/>
      <c r="AB323" s="212"/>
      <c r="AC323" s="213"/>
      <c r="AD323" s="214"/>
      <c r="AE323" s="214"/>
      <c r="AF323" s="214"/>
      <c r="AG323" s="214"/>
      <c r="AH323" s="214"/>
      <c r="AI323" s="214"/>
      <c r="AJ323" s="214"/>
      <c r="AK323" s="214"/>
      <c r="AL323" s="214"/>
      <c r="AM323" s="214"/>
      <c r="AN323" s="214"/>
      <c r="AO323" s="214"/>
    </row>
    <row r="324" spans="1:810" s="199" customFormat="1" ht="15" customHeight="1" x14ac:dyDescent="0.3">
      <c r="A324" s="192"/>
      <c r="B324" s="192"/>
      <c r="C324" s="197"/>
      <c r="D324" s="239"/>
      <c r="E324" s="200"/>
      <c r="F324" s="195"/>
      <c r="G324" s="201"/>
      <c r="H324" s="194"/>
      <c r="I324" s="201"/>
      <c r="J324" s="202"/>
      <c r="K324" s="203"/>
      <c r="L324" s="192"/>
      <c r="M324" s="193"/>
      <c r="N324" s="194"/>
      <c r="O324" s="195"/>
      <c r="P324" s="196"/>
      <c r="Q324" s="197"/>
      <c r="S324"/>
      <c r="T324" s="243"/>
      <c r="U324" s="211"/>
      <c r="V324" s="211"/>
      <c r="W324" s="244"/>
      <c r="X324" s="244"/>
      <c r="Y324" s="244"/>
      <c r="Z324" s="244"/>
      <c r="AA324" s="244"/>
      <c r="AB324" s="244"/>
      <c r="AC324" s="245"/>
      <c r="AD324" s="246"/>
      <c r="AE324" s="246"/>
      <c r="AF324" s="246"/>
      <c r="AG324" s="246"/>
      <c r="AH324" s="246"/>
      <c r="AI324" s="246"/>
      <c r="AJ324" s="246"/>
      <c r="AK324" s="246"/>
      <c r="AL324" s="246"/>
      <c r="AM324" s="246"/>
      <c r="AN324" s="246"/>
      <c r="AO324" s="246"/>
      <c r="AP324" s="141"/>
      <c r="BH324" s="141"/>
      <c r="BI324" s="141"/>
      <c r="BJ324" s="141"/>
      <c r="BK324" s="141"/>
      <c r="BL324" s="141"/>
      <c r="BM324" s="141"/>
      <c r="BN324" s="141"/>
      <c r="BO324" s="141"/>
      <c r="BP324" s="141"/>
      <c r="BQ324" s="141"/>
      <c r="BR324" s="141"/>
      <c r="BS324" s="141"/>
      <c r="BT324" s="141"/>
      <c r="BU324" s="141"/>
      <c r="BV324" s="141"/>
      <c r="BW324" s="141"/>
      <c r="BX324" s="141"/>
      <c r="BY324" s="141"/>
      <c r="BZ324" s="141"/>
      <c r="CA324" s="141"/>
      <c r="CB324" s="141"/>
      <c r="CC324" s="141"/>
      <c r="CD324" s="141"/>
      <c r="CE324" s="141"/>
      <c r="CF324" s="141"/>
      <c r="CG324" s="141"/>
      <c r="CH324" s="141"/>
      <c r="CI324" s="141"/>
      <c r="CJ324" s="141"/>
      <c r="CK324" s="141"/>
      <c r="CL324" s="141"/>
      <c r="CM324" s="141"/>
      <c r="CN324" s="141"/>
      <c r="CO324" s="141"/>
      <c r="CP324" s="141"/>
      <c r="CQ324" s="141"/>
      <c r="CR324" s="141"/>
      <c r="CS324" s="141"/>
      <c r="CT324" s="141"/>
      <c r="CU324" s="141"/>
      <c r="CV324" s="141"/>
      <c r="CW324" s="141"/>
      <c r="CX324" s="141"/>
      <c r="CY324" s="141"/>
      <c r="CZ324" s="141"/>
      <c r="DA324" s="141"/>
      <c r="DB324" s="141"/>
      <c r="DC324" s="141"/>
      <c r="DD324" s="141"/>
      <c r="DE324" s="141"/>
      <c r="DF324" s="141"/>
      <c r="DG324" s="141"/>
      <c r="DH324" s="141"/>
      <c r="DI324" s="141"/>
      <c r="DJ324" s="141"/>
      <c r="DK324" s="141"/>
      <c r="DL324" s="141"/>
      <c r="DM324" s="141"/>
      <c r="DN324" s="141"/>
      <c r="DO324" s="141"/>
      <c r="DP324" s="141"/>
      <c r="DQ324" s="141"/>
      <c r="DR324" s="141"/>
      <c r="DS324" s="141"/>
      <c r="DT324" s="141"/>
      <c r="DU324" s="141"/>
      <c r="DV324" s="141"/>
      <c r="DW324" s="141"/>
      <c r="DX324" s="141"/>
      <c r="DY324" s="141"/>
      <c r="DZ324" s="141"/>
      <c r="EA324" s="141"/>
      <c r="EB324" s="141"/>
      <c r="EC324" s="141"/>
      <c r="ED324" s="141"/>
      <c r="EE324" s="141"/>
      <c r="EF324" s="141"/>
      <c r="EG324" s="141"/>
      <c r="EH324" s="141"/>
      <c r="EI324" s="141"/>
      <c r="EJ324" s="141"/>
      <c r="EK324" s="141"/>
      <c r="EL324" s="141"/>
      <c r="EM324" s="141"/>
      <c r="EN324" s="141"/>
      <c r="EO324" s="141"/>
      <c r="EP324" s="141"/>
      <c r="EQ324" s="141"/>
      <c r="ER324" s="141"/>
      <c r="ES324" s="141"/>
      <c r="ET324" s="141"/>
      <c r="EU324" s="141"/>
      <c r="EV324" s="141"/>
      <c r="EW324" s="141"/>
      <c r="EX324" s="141"/>
      <c r="EY324" s="141"/>
      <c r="EZ324" s="141"/>
      <c r="FA324" s="141"/>
      <c r="FB324" s="141"/>
      <c r="FC324" s="141"/>
      <c r="FD324" s="141"/>
      <c r="FE324" s="141"/>
      <c r="FF324" s="141"/>
      <c r="FG324" s="141"/>
      <c r="FH324" s="141"/>
      <c r="FI324" s="141"/>
      <c r="FJ324" s="141"/>
      <c r="FK324" s="141"/>
      <c r="FL324" s="141"/>
      <c r="FM324" s="141"/>
      <c r="FN324" s="141"/>
      <c r="FO324" s="141"/>
      <c r="FP324" s="141"/>
      <c r="FQ324" s="141"/>
      <c r="FR324" s="141"/>
      <c r="FS324" s="141"/>
      <c r="FT324" s="141"/>
      <c r="FU324" s="141"/>
      <c r="FV324" s="141"/>
      <c r="FW324" s="141"/>
      <c r="FX324" s="141"/>
      <c r="FY324" s="141"/>
      <c r="FZ324" s="141"/>
      <c r="GA324" s="141"/>
      <c r="GB324" s="141"/>
      <c r="GC324" s="141"/>
      <c r="GD324" s="141"/>
      <c r="GE324" s="141"/>
      <c r="GF324" s="141"/>
      <c r="GG324" s="141"/>
      <c r="GH324" s="141"/>
      <c r="GI324" s="141"/>
      <c r="GJ324" s="141"/>
      <c r="GK324" s="141"/>
      <c r="GL324" s="141"/>
      <c r="GM324" s="141"/>
      <c r="GN324" s="141"/>
      <c r="GO324" s="141"/>
      <c r="GP324" s="141"/>
      <c r="GQ324" s="141"/>
      <c r="GR324" s="141"/>
      <c r="GS324" s="141"/>
      <c r="GT324" s="141"/>
      <c r="GU324" s="141"/>
      <c r="GV324" s="141"/>
      <c r="GW324" s="141"/>
      <c r="GX324" s="141"/>
      <c r="GY324" s="141"/>
      <c r="GZ324" s="141"/>
      <c r="HA324" s="141"/>
      <c r="HB324" s="141"/>
      <c r="HC324" s="141"/>
      <c r="HD324" s="141"/>
      <c r="HE324" s="141"/>
      <c r="HF324" s="141"/>
      <c r="HG324" s="141"/>
      <c r="HH324" s="141"/>
      <c r="HI324" s="141"/>
      <c r="HJ324" s="141"/>
      <c r="HK324" s="141"/>
      <c r="HL324" s="141"/>
      <c r="HM324" s="141"/>
      <c r="HN324" s="141"/>
      <c r="HO324" s="141"/>
      <c r="HP324" s="141"/>
      <c r="HQ324" s="141"/>
      <c r="HR324" s="141"/>
      <c r="HS324" s="141"/>
      <c r="HT324" s="141"/>
      <c r="HU324" s="141"/>
      <c r="HV324" s="141"/>
      <c r="HW324" s="141"/>
      <c r="HX324" s="141"/>
      <c r="HY324" s="141"/>
      <c r="HZ324" s="141"/>
      <c r="IA324" s="141"/>
      <c r="IB324" s="141"/>
      <c r="IC324" s="141"/>
      <c r="ID324" s="141"/>
      <c r="IE324" s="141"/>
      <c r="IF324" s="141"/>
      <c r="IG324" s="141"/>
      <c r="IH324" s="141"/>
      <c r="II324" s="141"/>
      <c r="IJ324" s="141"/>
      <c r="IK324" s="141"/>
      <c r="IL324" s="141"/>
      <c r="IM324" s="141"/>
      <c r="IN324" s="141"/>
      <c r="IO324" s="141"/>
      <c r="IP324" s="141"/>
      <c r="IQ324" s="141"/>
      <c r="IR324" s="141"/>
      <c r="IS324" s="141"/>
      <c r="IT324" s="141"/>
      <c r="IU324" s="141"/>
      <c r="IV324" s="141"/>
      <c r="IW324" s="141"/>
      <c r="IX324" s="141"/>
      <c r="IY324" s="141"/>
      <c r="IZ324" s="141"/>
      <c r="JA324" s="141"/>
      <c r="JB324" s="141"/>
      <c r="JC324" s="141"/>
      <c r="JD324" s="141"/>
      <c r="JE324" s="141"/>
      <c r="JF324" s="141"/>
      <c r="JG324" s="141"/>
      <c r="JH324" s="141"/>
      <c r="JI324" s="141"/>
      <c r="JJ324" s="141"/>
      <c r="JK324" s="141"/>
      <c r="JL324" s="141"/>
      <c r="JM324" s="141"/>
      <c r="JN324" s="141"/>
      <c r="JO324" s="141"/>
      <c r="JP324" s="141"/>
      <c r="JQ324" s="141"/>
      <c r="JR324" s="141"/>
      <c r="JS324" s="141"/>
      <c r="JT324" s="141"/>
      <c r="JU324" s="141"/>
      <c r="JV324" s="141"/>
      <c r="JW324" s="141"/>
      <c r="JX324" s="141"/>
      <c r="JY324" s="141"/>
      <c r="JZ324" s="141"/>
      <c r="KA324" s="141"/>
      <c r="KB324" s="141"/>
      <c r="KC324" s="141"/>
      <c r="KD324" s="141"/>
      <c r="KE324" s="141"/>
      <c r="KF324" s="141"/>
      <c r="KG324" s="141"/>
      <c r="KH324" s="141"/>
      <c r="KI324" s="141"/>
      <c r="KJ324" s="141"/>
      <c r="KK324" s="141"/>
      <c r="KL324" s="141"/>
      <c r="KM324" s="141"/>
      <c r="KN324" s="141"/>
      <c r="KO324" s="141"/>
      <c r="KP324" s="141"/>
      <c r="KQ324" s="141"/>
      <c r="KR324" s="141"/>
      <c r="KS324" s="141"/>
      <c r="KT324" s="141"/>
      <c r="KU324" s="141"/>
      <c r="KV324" s="141"/>
      <c r="KW324" s="141"/>
      <c r="KX324" s="141"/>
      <c r="KY324" s="141"/>
      <c r="KZ324" s="141"/>
      <c r="LA324" s="141"/>
      <c r="LB324" s="141"/>
      <c r="LC324" s="141"/>
      <c r="LD324" s="141"/>
      <c r="LE324" s="141"/>
      <c r="LF324" s="141"/>
      <c r="LG324" s="141"/>
      <c r="LH324" s="141"/>
      <c r="LI324" s="141"/>
      <c r="LJ324" s="141"/>
      <c r="LK324" s="141"/>
      <c r="LL324" s="141"/>
      <c r="LM324" s="141"/>
      <c r="LN324" s="141"/>
      <c r="LO324" s="141"/>
      <c r="LP324" s="141"/>
      <c r="LQ324" s="141"/>
      <c r="LR324" s="141"/>
      <c r="LS324" s="141"/>
      <c r="LT324" s="141"/>
      <c r="LU324" s="141"/>
      <c r="LV324" s="141"/>
      <c r="LW324" s="141"/>
      <c r="LX324" s="141"/>
      <c r="LY324" s="141"/>
      <c r="LZ324" s="141"/>
      <c r="MA324" s="141"/>
      <c r="MB324" s="141"/>
      <c r="MC324" s="141"/>
      <c r="MD324" s="141"/>
      <c r="ME324" s="141"/>
      <c r="MF324" s="141"/>
      <c r="MG324" s="141"/>
      <c r="MH324" s="141"/>
      <c r="MI324" s="141"/>
      <c r="MJ324" s="141"/>
      <c r="MK324" s="141"/>
      <c r="ML324" s="141"/>
      <c r="MM324" s="141"/>
      <c r="MN324" s="141"/>
      <c r="MO324" s="141"/>
      <c r="MP324" s="141"/>
      <c r="MQ324" s="141"/>
      <c r="MR324" s="141"/>
      <c r="MS324" s="141"/>
      <c r="MT324" s="141"/>
      <c r="MU324" s="141"/>
      <c r="MV324" s="141"/>
      <c r="MW324" s="141"/>
      <c r="MX324" s="141"/>
      <c r="MY324" s="141"/>
      <c r="MZ324" s="141"/>
      <c r="NA324" s="141"/>
      <c r="NB324" s="141"/>
      <c r="NC324" s="141"/>
      <c r="ND324" s="141"/>
      <c r="NE324" s="141"/>
      <c r="NF324" s="141"/>
      <c r="NG324" s="141"/>
      <c r="NH324" s="141"/>
      <c r="NI324" s="141"/>
      <c r="NJ324" s="141"/>
      <c r="NK324" s="141"/>
      <c r="NL324" s="141"/>
      <c r="NM324" s="141"/>
      <c r="NN324" s="141"/>
      <c r="NO324" s="141"/>
      <c r="NP324" s="141"/>
      <c r="NQ324" s="141"/>
      <c r="NR324" s="141"/>
      <c r="NS324" s="141"/>
      <c r="NT324" s="141"/>
      <c r="NU324" s="141"/>
      <c r="NV324" s="141"/>
      <c r="NW324" s="141"/>
      <c r="NX324" s="141"/>
      <c r="NY324" s="141"/>
      <c r="NZ324" s="141"/>
      <c r="OA324" s="141"/>
      <c r="OB324" s="141"/>
      <c r="OC324" s="141"/>
      <c r="OD324" s="141"/>
      <c r="OE324" s="141"/>
      <c r="OF324" s="141"/>
      <c r="OG324" s="141"/>
      <c r="OH324" s="141"/>
      <c r="OI324" s="141"/>
      <c r="OJ324" s="141"/>
      <c r="OK324" s="141"/>
      <c r="OL324" s="141"/>
      <c r="OM324" s="141"/>
      <c r="ON324" s="141"/>
      <c r="OO324" s="141"/>
      <c r="OP324" s="141"/>
      <c r="OQ324" s="141"/>
      <c r="OR324" s="141"/>
      <c r="OS324" s="141"/>
      <c r="OT324" s="141"/>
      <c r="OU324" s="141"/>
      <c r="OV324" s="141"/>
      <c r="OW324" s="141"/>
      <c r="OX324" s="141"/>
      <c r="OY324" s="141"/>
      <c r="OZ324" s="141"/>
      <c r="PA324" s="141"/>
      <c r="PB324" s="141"/>
      <c r="PC324" s="141"/>
      <c r="PD324" s="141"/>
      <c r="PE324" s="141"/>
      <c r="PF324" s="141"/>
      <c r="PG324" s="141"/>
      <c r="PH324" s="141"/>
      <c r="PI324" s="141"/>
      <c r="PJ324" s="141"/>
      <c r="PK324" s="141"/>
      <c r="PL324" s="141"/>
      <c r="PM324" s="141"/>
      <c r="PN324" s="141"/>
      <c r="PO324" s="141"/>
      <c r="PP324" s="141"/>
      <c r="PQ324" s="141"/>
      <c r="PR324" s="141"/>
      <c r="PS324" s="141"/>
      <c r="PT324" s="141"/>
      <c r="PU324" s="141"/>
      <c r="PV324" s="141"/>
      <c r="PW324" s="141"/>
      <c r="PX324" s="141"/>
      <c r="PY324" s="141"/>
      <c r="PZ324" s="141"/>
      <c r="QA324" s="141"/>
      <c r="QB324" s="141"/>
      <c r="QC324" s="141"/>
      <c r="QD324" s="141"/>
      <c r="QE324" s="141"/>
      <c r="QF324" s="141"/>
      <c r="QG324" s="141"/>
      <c r="QH324" s="141"/>
      <c r="QI324" s="141"/>
      <c r="QJ324" s="141"/>
      <c r="QK324" s="141"/>
      <c r="QL324" s="141"/>
      <c r="QM324" s="141"/>
      <c r="QN324" s="141"/>
      <c r="QO324" s="141"/>
      <c r="QP324" s="141"/>
      <c r="QQ324" s="141"/>
      <c r="QR324" s="141"/>
      <c r="QS324" s="141"/>
      <c r="QT324" s="141"/>
      <c r="QU324" s="141"/>
      <c r="QV324" s="141"/>
      <c r="QW324" s="141"/>
      <c r="QX324" s="141"/>
      <c r="QY324" s="141"/>
      <c r="QZ324" s="141"/>
      <c r="RA324" s="141"/>
      <c r="RB324" s="141"/>
      <c r="RC324" s="141"/>
      <c r="RD324" s="141"/>
      <c r="RE324" s="141"/>
      <c r="RF324" s="141"/>
      <c r="RG324" s="141"/>
      <c r="RH324" s="141"/>
      <c r="RI324" s="141"/>
      <c r="RJ324" s="141"/>
      <c r="RK324" s="141"/>
      <c r="RL324" s="141"/>
      <c r="RM324" s="141"/>
      <c r="RN324" s="141"/>
      <c r="RO324" s="141"/>
      <c r="RP324" s="141"/>
      <c r="RQ324" s="141"/>
      <c r="RR324" s="141"/>
      <c r="RS324" s="141"/>
      <c r="RT324" s="141"/>
      <c r="RU324" s="141"/>
      <c r="RV324" s="141"/>
      <c r="RW324" s="141"/>
      <c r="RX324" s="141"/>
      <c r="RY324" s="141"/>
      <c r="RZ324" s="141"/>
      <c r="SA324" s="141"/>
      <c r="SB324" s="141"/>
      <c r="SC324" s="141"/>
      <c r="SD324" s="141"/>
      <c r="SE324" s="141"/>
      <c r="SF324" s="141"/>
      <c r="SG324" s="141"/>
      <c r="SH324" s="141"/>
      <c r="SI324" s="141"/>
      <c r="SJ324" s="141"/>
      <c r="SK324" s="141"/>
      <c r="SL324" s="141"/>
      <c r="SM324" s="141"/>
      <c r="SN324" s="141"/>
      <c r="SO324" s="141"/>
      <c r="SP324" s="141"/>
      <c r="SQ324" s="141"/>
      <c r="SR324" s="141"/>
      <c r="SS324" s="141"/>
      <c r="ST324" s="141"/>
      <c r="SU324" s="141"/>
      <c r="SV324" s="141"/>
      <c r="SW324" s="141"/>
      <c r="SX324" s="141"/>
      <c r="SY324" s="141"/>
      <c r="SZ324" s="141"/>
      <c r="TA324" s="141"/>
      <c r="TB324" s="141"/>
      <c r="TC324" s="141"/>
      <c r="TD324" s="141"/>
      <c r="TE324" s="141"/>
      <c r="TF324" s="141"/>
      <c r="TG324" s="141"/>
      <c r="TH324" s="141"/>
      <c r="TI324" s="141"/>
      <c r="TJ324" s="141"/>
      <c r="TK324" s="141"/>
      <c r="TL324" s="141"/>
      <c r="TM324" s="141"/>
      <c r="TN324" s="141"/>
      <c r="TO324" s="141"/>
      <c r="TP324" s="141"/>
      <c r="TQ324" s="141"/>
      <c r="TR324" s="141"/>
      <c r="TS324" s="141"/>
      <c r="TT324" s="141"/>
      <c r="TU324" s="141"/>
      <c r="TV324" s="141"/>
      <c r="TW324" s="141"/>
      <c r="TX324" s="141"/>
      <c r="TY324" s="141"/>
      <c r="TZ324" s="141"/>
      <c r="UA324" s="141"/>
      <c r="UB324" s="141"/>
      <c r="UC324" s="141"/>
      <c r="UD324" s="141"/>
      <c r="UE324" s="141"/>
      <c r="UF324" s="141"/>
      <c r="UG324" s="141"/>
      <c r="UH324" s="141"/>
      <c r="UI324" s="141"/>
      <c r="UJ324" s="141"/>
      <c r="UK324" s="141"/>
      <c r="UL324" s="141"/>
      <c r="UM324" s="141"/>
      <c r="UN324" s="141"/>
      <c r="UO324" s="141"/>
      <c r="UP324" s="141"/>
      <c r="UQ324" s="141"/>
      <c r="UR324" s="141"/>
      <c r="US324" s="141"/>
      <c r="UT324" s="141"/>
      <c r="UU324" s="141"/>
      <c r="UV324" s="141"/>
      <c r="UW324" s="141"/>
      <c r="UX324" s="141"/>
      <c r="UY324" s="141"/>
      <c r="UZ324" s="141"/>
      <c r="VA324" s="141"/>
      <c r="VB324" s="141"/>
      <c r="VC324" s="141"/>
      <c r="VD324" s="141"/>
      <c r="VE324" s="141"/>
      <c r="VF324" s="141"/>
      <c r="VG324" s="141"/>
      <c r="VH324" s="141"/>
      <c r="VI324" s="141"/>
      <c r="VJ324" s="141"/>
      <c r="VK324" s="141"/>
      <c r="VL324" s="141"/>
      <c r="VM324" s="141"/>
      <c r="VN324" s="141"/>
      <c r="VO324" s="141"/>
      <c r="VP324" s="141"/>
      <c r="VQ324" s="141"/>
      <c r="VR324" s="141"/>
      <c r="VS324" s="141"/>
      <c r="VT324" s="141"/>
      <c r="VU324" s="141"/>
      <c r="VV324" s="141"/>
      <c r="VW324" s="141"/>
      <c r="VX324" s="141"/>
      <c r="VY324" s="141"/>
      <c r="VZ324" s="141"/>
      <c r="WA324" s="141"/>
      <c r="WB324" s="141"/>
      <c r="WC324" s="141"/>
      <c r="WD324" s="141"/>
      <c r="WE324" s="141"/>
      <c r="WF324" s="141"/>
      <c r="WG324" s="141"/>
      <c r="WH324" s="141"/>
      <c r="WI324" s="141"/>
      <c r="WJ324" s="141"/>
      <c r="WK324" s="141"/>
      <c r="WL324" s="141"/>
      <c r="WM324" s="141"/>
      <c r="WN324" s="141"/>
      <c r="WO324" s="141"/>
      <c r="WP324" s="141"/>
      <c r="WQ324" s="141"/>
      <c r="WR324" s="141"/>
      <c r="WS324" s="141"/>
      <c r="WT324" s="141"/>
      <c r="WU324" s="141"/>
      <c r="WV324" s="141"/>
      <c r="WW324" s="141"/>
      <c r="WX324" s="141"/>
      <c r="WY324" s="141"/>
      <c r="WZ324" s="141"/>
      <c r="XA324" s="141"/>
      <c r="XB324" s="141"/>
      <c r="XC324" s="141"/>
      <c r="XD324" s="141"/>
      <c r="XE324" s="141"/>
      <c r="XF324" s="141"/>
      <c r="XG324" s="141"/>
      <c r="XH324" s="141"/>
      <c r="XI324" s="141"/>
      <c r="XJ324" s="141"/>
      <c r="XK324" s="141"/>
      <c r="XL324" s="141"/>
      <c r="XM324" s="141"/>
      <c r="XN324" s="141"/>
      <c r="XO324" s="141"/>
      <c r="XP324" s="141"/>
      <c r="XQ324" s="141"/>
      <c r="XR324" s="141"/>
      <c r="XS324" s="141"/>
      <c r="XT324" s="141"/>
      <c r="XU324" s="141"/>
      <c r="XV324" s="141"/>
      <c r="XW324" s="141"/>
      <c r="XX324" s="141"/>
      <c r="XY324" s="141"/>
      <c r="XZ324" s="141"/>
      <c r="YA324" s="141"/>
      <c r="YB324" s="141"/>
      <c r="YC324" s="141"/>
      <c r="YD324" s="141"/>
      <c r="YE324" s="141"/>
      <c r="YF324" s="141"/>
      <c r="YG324" s="141"/>
      <c r="YH324" s="141"/>
      <c r="YI324" s="141"/>
      <c r="YJ324" s="141"/>
      <c r="YK324" s="141"/>
      <c r="YL324" s="141"/>
      <c r="YM324" s="141"/>
      <c r="YN324" s="141"/>
      <c r="YO324" s="141"/>
      <c r="YP324" s="141"/>
      <c r="YQ324" s="141"/>
      <c r="YR324" s="141"/>
      <c r="YS324" s="141"/>
      <c r="YT324" s="141"/>
      <c r="YU324" s="141"/>
      <c r="YV324" s="141"/>
      <c r="YW324" s="141"/>
      <c r="YX324" s="141"/>
      <c r="YY324" s="141"/>
      <c r="YZ324" s="141"/>
      <c r="ZA324" s="141"/>
      <c r="ZB324" s="141"/>
      <c r="ZC324" s="141"/>
      <c r="ZD324" s="141"/>
      <c r="ZE324" s="141"/>
      <c r="ZF324" s="141"/>
      <c r="ZG324" s="141"/>
      <c r="ZH324" s="141"/>
      <c r="ZI324" s="141"/>
      <c r="ZJ324" s="141"/>
      <c r="ZK324" s="141"/>
      <c r="ZL324" s="141"/>
      <c r="ZM324" s="141"/>
      <c r="ZN324" s="141"/>
      <c r="ZO324" s="141"/>
      <c r="ZP324" s="141"/>
      <c r="ZQ324" s="141"/>
      <c r="ZR324" s="141"/>
      <c r="ZS324" s="141"/>
      <c r="ZT324" s="141"/>
      <c r="ZU324" s="141"/>
      <c r="ZV324" s="141"/>
      <c r="ZW324" s="141"/>
      <c r="ZX324" s="141"/>
      <c r="ZY324" s="141"/>
      <c r="ZZ324" s="141"/>
      <c r="AAA324" s="141"/>
      <c r="AAB324" s="141"/>
      <c r="AAC324" s="141"/>
      <c r="AAD324" s="141"/>
      <c r="AAE324" s="141"/>
      <c r="AAF324" s="141"/>
      <c r="AAG324" s="141"/>
      <c r="AAH324" s="141"/>
      <c r="AAI324" s="141"/>
      <c r="AAJ324" s="141"/>
      <c r="AAK324" s="141"/>
      <c r="AAL324" s="141"/>
      <c r="AAM324" s="141"/>
      <c r="AAN324" s="141"/>
      <c r="AAO324" s="141"/>
      <c r="AAP324" s="141"/>
      <c r="AAQ324" s="141"/>
      <c r="AAR324" s="141"/>
      <c r="AAS324" s="141"/>
      <c r="AAT324" s="141"/>
      <c r="AAU324" s="141"/>
      <c r="AAV324" s="141"/>
      <c r="AAW324" s="141"/>
      <c r="AAX324" s="141"/>
      <c r="AAY324" s="141"/>
      <c r="AAZ324" s="141"/>
      <c r="ABA324" s="141"/>
      <c r="ABB324" s="141"/>
      <c r="ABC324" s="141"/>
      <c r="ABD324" s="141"/>
      <c r="ABE324" s="141"/>
      <c r="ABF324" s="141"/>
      <c r="ABG324" s="141"/>
      <c r="ABH324" s="141"/>
      <c r="ABI324" s="141"/>
      <c r="ABJ324" s="141"/>
      <c r="ABK324" s="141"/>
      <c r="ABL324" s="141"/>
      <c r="ABM324" s="141"/>
      <c r="ABN324" s="141"/>
      <c r="ABO324" s="141"/>
      <c r="ABP324" s="141"/>
      <c r="ABQ324" s="141"/>
      <c r="ABR324" s="141"/>
      <c r="ABS324" s="141"/>
      <c r="ABT324" s="141"/>
      <c r="ABU324" s="141"/>
      <c r="ABV324" s="141"/>
      <c r="ABW324" s="141"/>
      <c r="ABX324" s="141"/>
      <c r="ABY324" s="141"/>
      <c r="ABZ324" s="141"/>
      <c r="ACA324" s="141"/>
      <c r="ACB324" s="141"/>
      <c r="ACC324" s="141"/>
      <c r="ACD324" s="141"/>
      <c r="ACE324" s="141"/>
      <c r="ACF324" s="141"/>
      <c r="ACG324" s="141"/>
      <c r="ACH324" s="141"/>
      <c r="ACI324" s="141"/>
      <c r="ACJ324" s="141"/>
      <c r="ACK324" s="141"/>
      <c r="ACL324" s="141"/>
      <c r="ACM324" s="141"/>
      <c r="ACN324" s="141"/>
      <c r="ACO324" s="141"/>
      <c r="ACP324" s="141"/>
      <c r="ACQ324" s="141"/>
      <c r="ACR324" s="141"/>
      <c r="ACS324" s="141"/>
      <c r="ACT324" s="141"/>
      <c r="ACU324" s="141"/>
      <c r="ACV324" s="141"/>
      <c r="ACW324" s="141"/>
      <c r="ACX324" s="141"/>
      <c r="ACY324" s="141"/>
      <c r="ACZ324" s="141"/>
      <c r="ADA324" s="141"/>
      <c r="ADB324" s="141"/>
      <c r="ADC324" s="141"/>
      <c r="ADD324" s="141"/>
      <c r="ADE324" s="141"/>
      <c r="ADF324" s="141"/>
      <c r="ADG324" s="141"/>
      <c r="ADH324" s="141"/>
      <c r="ADI324" s="141"/>
      <c r="ADJ324" s="141"/>
      <c r="ADK324" s="141"/>
      <c r="ADL324" s="141"/>
      <c r="ADM324" s="141"/>
      <c r="ADN324" s="141"/>
      <c r="ADO324" s="141"/>
      <c r="ADP324" s="141"/>
      <c r="ADQ324" s="141"/>
      <c r="ADR324" s="141"/>
      <c r="ADS324" s="141"/>
      <c r="ADT324" s="141"/>
      <c r="ADU324" s="141"/>
      <c r="ADV324" s="141"/>
      <c r="ADW324" s="141"/>
      <c r="ADX324" s="141"/>
      <c r="ADY324" s="141"/>
      <c r="ADZ324" s="141"/>
      <c r="AEA324" s="141"/>
      <c r="AEB324" s="141"/>
      <c r="AEC324" s="141"/>
      <c r="AED324" s="141"/>
    </row>
    <row r="325" spans="1:810" s="199" customFormat="1" ht="15" customHeight="1" x14ac:dyDescent="0.3">
      <c r="A325" s="192"/>
      <c r="B325" s="192"/>
      <c r="C325" s="197"/>
      <c r="D325" s="239"/>
      <c r="E325" s="200"/>
      <c r="F325" s="195"/>
      <c r="G325" s="201"/>
      <c r="H325" s="194"/>
      <c r="I325" s="201"/>
      <c r="J325" s="202"/>
      <c r="K325" s="203"/>
      <c r="L325" s="192"/>
      <c r="M325" s="193"/>
      <c r="N325" s="194"/>
      <c r="O325" s="195"/>
      <c r="P325" s="196"/>
      <c r="Q325" s="197"/>
      <c r="R325" s="236"/>
      <c r="S325"/>
      <c r="T325" s="220" t="s">
        <v>724</v>
      </c>
      <c r="U325" s="211" t="s">
        <v>725</v>
      </c>
      <c r="V325" s="211"/>
      <c r="W325" s="244"/>
      <c r="X325" s="244"/>
      <c r="Y325" s="244"/>
      <c r="Z325" s="244"/>
      <c r="AA325" s="244"/>
      <c r="AB325" s="244"/>
      <c r="AC325" s="245"/>
      <c r="AD325" s="246"/>
      <c r="AE325" s="246"/>
      <c r="AF325" s="246"/>
      <c r="AG325" s="246"/>
      <c r="AH325" s="246"/>
      <c r="AI325" s="246"/>
      <c r="AJ325" s="246"/>
      <c r="AK325" s="246"/>
      <c r="AL325" s="246"/>
      <c r="AM325" s="246"/>
      <c r="AN325" s="246"/>
      <c r="AO325" s="246"/>
      <c r="AP325" s="141"/>
      <c r="BH325" s="141"/>
      <c r="BI325" s="141"/>
      <c r="BJ325" s="141"/>
      <c r="BK325" s="141"/>
      <c r="BL325" s="141"/>
      <c r="BM325" s="141"/>
      <c r="BN325" s="141"/>
      <c r="BO325" s="141"/>
      <c r="BP325" s="141"/>
      <c r="BQ325" s="141"/>
      <c r="BR325" s="141"/>
      <c r="BS325" s="141"/>
      <c r="BT325" s="141"/>
      <c r="BU325" s="141"/>
      <c r="BV325" s="141"/>
      <c r="BW325" s="141"/>
      <c r="BX325" s="141"/>
      <c r="BY325" s="141"/>
      <c r="BZ325" s="141"/>
      <c r="CA325" s="141"/>
      <c r="CB325" s="141"/>
      <c r="CC325" s="141"/>
      <c r="CD325" s="141"/>
      <c r="CE325" s="141"/>
      <c r="CF325" s="141"/>
      <c r="CG325" s="141"/>
      <c r="CH325" s="141"/>
      <c r="CI325" s="141"/>
      <c r="CJ325" s="141"/>
      <c r="CK325" s="141"/>
      <c r="CL325" s="141"/>
      <c r="CM325" s="141"/>
      <c r="CN325" s="141"/>
      <c r="CO325" s="141"/>
      <c r="CP325" s="141"/>
      <c r="CQ325" s="141"/>
      <c r="CR325" s="141"/>
      <c r="CS325" s="141"/>
      <c r="CT325" s="141"/>
      <c r="CU325" s="141"/>
      <c r="CV325" s="141"/>
      <c r="CW325" s="141"/>
      <c r="CX325" s="141"/>
      <c r="CY325" s="141"/>
      <c r="CZ325" s="141"/>
      <c r="DA325" s="141"/>
      <c r="DB325" s="141"/>
      <c r="DC325" s="141"/>
      <c r="DD325" s="141"/>
      <c r="DE325" s="141"/>
      <c r="DF325" s="141"/>
      <c r="DG325" s="141"/>
      <c r="DH325" s="141"/>
      <c r="DI325" s="141"/>
      <c r="DJ325" s="141"/>
      <c r="DK325" s="141"/>
      <c r="DL325" s="141"/>
      <c r="DM325" s="141"/>
      <c r="DN325" s="141"/>
      <c r="DO325" s="141"/>
      <c r="DP325" s="141"/>
      <c r="DQ325" s="141"/>
      <c r="DR325" s="141"/>
      <c r="DS325" s="141"/>
      <c r="DT325" s="141"/>
      <c r="DU325" s="141"/>
      <c r="DV325" s="141"/>
      <c r="DW325" s="141"/>
      <c r="DX325" s="141"/>
      <c r="DY325" s="141"/>
      <c r="DZ325" s="141"/>
      <c r="EA325" s="141"/>
      <c r="EB325" s="141"/>
      <c r="EC325" s="141"/>
      <c r="ED325" s="141"/>
      <c r="EE325" s="141"/>
      <c r="EF325" s="141"/>
      <c r="EG325" s="141"/>
      <c r="EH325" s="141"/>
      <c r="EI325" s="141"/>
      <c r="EJ325" s="141"/>
      <c r="EK325" s="141"/>
      <c r="EL325" s="141"/>
      <c r="EM325" s="141"/>
      <c r="EN325" s="141"/>
      <c r="EO325" s="141"/>
      <c r="EP325" s="141"/>
      <c r="EQ325" s="141"/>
      <c r="ER325" s="141"/>
      <c r="ES325" s="141"/>
      <c r="ET325" s="141"/>
      <c r="EU325" s="141"/>
      <c r="EV325" s="141"/>
      <c r="EW325" s="141"/>
      <c r="EX325" s="141"/>
      <c r="EY325" s="141"/>
      <c r="EZ325" s="141"/>
      <c r="FA325" s="141"/>
      <c r="FB325" s="141"/>
      <c r="FC325" s="141"/>
      <c r="FD325" s="141"/>
      <c r="FE325" s="141"/>
      <c r="FF325" s="141"/>
      <c r="FG325" s="141"/>
      <c r="FH325" s="141"/>
      <c r="FI325" s="141"/>
      <c r="FJ325" s="141"/>
      <c r="FK325" s="141"/>
      <c r="FL325" s="141"/>
      <c r="FM325" s="141"/>
      <c r="FN325" s="141"/>
      <c r="FO325" s="141"/>
      <c r="FP325" s="141"/>
      <c r="FQ325" s="141"/>
      <c r="FR325" s="141"/>
      <c r="FS325" s="141"/>
      <c r="FT325" s="141"/>
      <c r="FU325" s="141"/>
      <c r="FV325" s="141"/>
      <c r="FW325" s="141"/>
      <c r="FX325" s="141"/>
      <c r="FY325" s="141"/>
      <c r="FZ325" s="141"/>
      <c r="GA325" s="141"/>
      <c r="GB325" s="141"/>
      <c r="GC325" s="141"/>
      <c r="GD325" s="141"/>
      <c r="GE325" s="141"/>
      <c r="GF325" s="141"/>
      <c r="GG325" s="141"/>
      <c r="GH325" s="141"/>
      <c r="GI325" s="141"/>
      <c r="GJ325" s="141"/>
      <c r="GK325" s="141"/>
      <c r="GL325" s="141"/>
      <c r="GM325" s="141"/>
      <c r="GN325" s="141"/>
      <c r="GO325" s="141"/>
      <c r="GP325" s="141"/>
      <c r="GQ325" s="141"/>
      <c r="GR325" s="141"/>
      <c r="GS325" s="141"/>
      <c r="GT325" s="141"/>
      <c r="GU325" s="141"/>
      <c r="GV325" s="141"/>
      <c r="GW325" s="141"/>
      <c r="GX325" s="141"/>
      <c r="GY325" s="141"/>
      <c r="GZ325" s="141"/>
      <c r="HA325" s="141"/>
      <c r="HB325" s="141"/>
      <c r="HC325" s="141"/>
      <c r="HD325" s="141"/>
      <c r="HE325" s="141"/>
      <c r="HF325" s="141"/>
      <c r="HG325" s="141"/>
      <c r="HH325" s="141"/>
      <c r="HI325" s="141"/>
      <c r="HJ325" s="141"/>
      <c r="HK325" s="141"/>
      <c r="HL325" s="141"/>
      <c r="HM325" s="141"/>
      <c r="HN325" s="141"/>
      <c r="HO325" s="141"/>
      <c r="HP325" s="141"/>
      <c r="HQ325" s="141"/>
      <c r="HR325" s="141"/>
      <c r="HS325" s="141"/>
      <c r="HT325" s="141"/>
      <c r="HU325" s="141"/>
      <c r="HV325" s="141"/>
      <c r="HW325" s="141"/>
      <c r="HX325" s="141"/>
      <c r="HY325" s="141"/>
      <c r="HZ325" s="141"/>
      <c r="IA325" s="141"/>
      <c r="IB325" s="141"/>
      <c r="IC325" s="141"/>
      <c r="ID325" s="141"/>
      <c r="IE325" s="141"/>
      <c r="IF325" s="141"/>
      <c r="IG325" s="141"/>
      <c r="IH325" s="141"/>
      <c r="II325" s="141"/>
      <c r="IJ325" s="141"/>
      <c r="IK325" s="141"/>
      <c r="IL325" s="141"/>
      <c r="IM325" s="141"/>
      <c r="IN325" s="141"/>
      <c r="IO325" s="141"/>
      <c r="IP325" s="141"/>
      <c r="IQ325" s="141"/>
      <c r="IR325" s="141"/>
      <c r="IS325" s="141"/>
      <c r="IT325" s="141"/>
      <c r="IU325" s="141"/>
      <c r="IV325" s="141"/>
      <c r="IW325" s="141"/>
      <c r="IX325" s="141"/>
      <c r="IY325" s="141"/>
      <c r="IZ325" s="141"/>
      <c r="JA325" s="141"/>
      <c r="JB325" s="141"/>
      <c r="JC325" s="141"/>
      <c r="JD325" s="141"/>
      <c r="JE325" s="141"/>
      <c r="JF325" s="141"/>
      <c r="JG325" s="141"/>
      <c r="JH325" s="141"/>
      <c r="JI325" s="141"/>
      <c r="JJ325" s="141"/>
      <c r="JK325" s="141"/>
      <c r="JL325" s="141"/>
      <c r="JM325" s="141"/>
      <c r="JN325" s="141"/>
      <c r="JO325" s="141"/>
      <c r="JP325" s="141"/>
      <c r="JQ325" s="141"/>
      <c r="JR325" s="141"/>
      <c r="JS325" s="141"/>
      <c r="JT325" s="141"/>
      <c r="JU325" s="141"/>
      <c r="JV325" s="141"/>
      <c r="JW325" s="141"/>
      <c r="JX325" s="141"/>
      <c r="JY325" s="141"/>
      <c r="JZ325" s="141"/>
      <c r="KA325" s="141"/>
      <c r="KB325" s="141"/>
      <c r="KC325" s="141"/>
      <c r="KD325" s="141"/>
      <c r="KE325" s="141"/>
      <c r="KF325" s="141"/>
      <c r="KG325" s="141"/>
      <c r="KH325" s="141"/>
      <c r="KI325" s="141"/>
      <c r="KJ325" s="141"/>
      <c r="KK325" s="141"/>
      <c r="KL325" s="141"/>
      <c r="KM325" s="141"/>
      <c r="KN325" s="141"/>
      <c r="KO325" s="141"/>
      <c r="KP325" s="141"/>
      <c r="KQ325" s="141"/>
      <c r="KR325" s="141"/>
      <c r="KS325" s="141"/>
      <c r="KT325" s="141"/>
      <c r="KU325" s="141"/>
      <c r="KV325" s="141"/>
      <c r="KW325" s="141"/>
      <c r="KX325" s="141"/>
      <c r="KY325" s="141"/>
      <c r="KZ325" s="141"/>
      <c r="LA325" s="141"/>
      <c r="LB325" s="141"/>
      <c r="LC325" s="141"/>
      <c r="LD325" s="141"/>
      <c r="LE325" s="141"/>
      <c r="LF325" s="141"/>
      <c r="LG325" s="141"/>
      <c r="LH325" s="141"/>
      <c r="LI325" s="141"/>
      <c r="LJ325" s="141"/>
      <c r="LK325" s="141"/>
      <c r="LL325" s="141"/>
      <c r="LM325" s="141"/>
      <c r="LN325" s="141"/>
      <c r="LO325" s="141"/>
      <c r="LP325" s="141"/>
      <c r="LQ325" s="141"/>
      <c r="LR325" s="141"/>
      <c r="LS325" s="141"/>
      <c r="LT325" s="141"/>
      <c r="LU325" s="141"/>
      <c r="LV325" s="141"/>
      <c r="LW325" s="141"/>
      <c r="LX325" s="141"/>
      <c r="LY325" s="141"/>
      <c r="LZ325" s="141"/>
      <c r="MA325" s="141"/>
      <c r="MB325" s="141"/>
      <c r="MC325" s="141"/>
      <c r="MD325" s="141"/>
      <c r="ME325" s="141"/>
      <c r="MF325" s="141"/>
      <c r="MG325" s="141"/>
      <c r="MH325" s="141"/>
      <c r="MI325" s="141"/>
      <c r="MJ325" s="141"/>
      <c r="MK325" s="141"/>
      <c r="ML325" s="141"/>
      <c r="MM325" s="141"/>
      <c r="MN325" s="141"/>
      <c r="MO325" s="141"/>
      <c r="MP325" s="141"/>
      <c r="MQ325" s="141"/>
      <c r="MR325" s="141"/>
      <c r="MS325" s="141"/>
      <c r="MT325" s="141"/>
      <c r="MU325" s="141"/>
      <c r="MV325" s="141"/>
      <c r="MW325" s="141"/>
      <c r="MX325" s="141"/>
      <c r="MY325" s="141"/>
      <c r="MZ325" s="141"/>
      <c r="NA325" s="141"/>
      <c r="NB325" s="141"/>
      <c r="NC325" s="141"/>
      <c r="ND325" s="141"/>
      <c r="NE325" s="141"/>
      <c r="NF325" s="141"/>
      <c r="NG325" s="141"/>
      <c r="NH325" s="141"/>
      <c r="NI325" s="141"/>
      <c r="NJ325" s="141"/>
      <c r="NK325" s="141"/>
      <c r="NL325" s="141"/>
      <c r="NM325" s="141"/>
      <c r="NN325" s="141"/>
      <c r="NO325" s="141"/>
      <c r="NP325" s="141"/>
      <c r="NQ325" s="141"/>
      <c r="NR325" s="141"/>
      <c r="NS325" s="141"/>
      <c r="NT325" s="141"/>
      <c r="NU325" s="141"/>
      <c r="NV325" s="141"/>
      <c r="NW325" s="141"/>
      <c r="NX325" s="141"/>
      <c r="NY325" s="141"/>
      <c r="NZ325" s="141"/>
      <c r="OA325" s="141"/>
      <c r="OB325" s="141"/>
      <c r="OC325" s="141"/>
      <c r="OD325" s="141"/>
      <c r="OE325" s="141"/>
      <c r="OF325" s="141"/>
      <c r="OG325" s="141"/>
      <c r="OH325" s="141"/>
      <c r="OI325" s="141"/>
      <c r="OJ325" s="141"/>
      <c r="OK325" s="141"/>
      <c r="OL325" s="141"/>
      <c r="OM325" s="141"/>
      <c r="ON325" s="141"/>
      <c r="OO325" s="141"/>
      <c r="OP325" s="141"/>
      <c r="OQ325" s="141"/>
      <c r="OR325" s="141"/>
      <c r="OS325" s="141"/>
      <c r="OT325" s="141"/>
      <c r="OU325" s="141"/>
      <c r="OV325" s="141"/>
      <c r="OW325" s="141"/>
      <c r="OX325" s="141"/>
      <c r="OY325" s="141"/>
      <c r="OZ325" s="141"/>
      <c r="PA325" s="141"/>
      <c r="PB325" s="141"/>
      <c r="PC325" s="141"/>
      <c r="PD325" s="141"/>
      <c r="PE325" s="141"/>
      <c r="PF325" s="141"/>
      <c r="PG325" s="141"/>
      <c r="PH325" s="141"/>
      <c r="PI325" s="141"/>
      <c r="PJ325" s="141"/>
      <c r="PK325" s="141"/>
      <c r="PL325" s="141"/>
      <c r="PM325" s="141"/>
      <c r="PN325" s="141"/>
      <c r="PO325" s="141"/>
      <c r="PP325" s="141"/>
      <c r="PQ325" s="141"/>
      <c r="PR325" s="141"/>
      <c r="PS325" s="141"/>
      <c r="PT325" s="141"/>
      <c r="PU325" s="141"/>
      <c r="PV325" s="141"/>
      <c r="PW325" s="141"/>
      <c r="PX325" s="141"/>
      <c r="PY325" s="141"/>
      <c r="PZ325" s="141"/>
      <c r="QA325" s="141"/>
      <c r="QB325" s="141"/>
      <c r="QC325" s="141"/>
      <c r="QD325" s="141"/>
      <c r="QE325" s="141"/>
      <c r="QF325" s="141"/>
      <c r="QG325" s="141"/>
      <c r="QH325" s="141"/>
      <c r="QI325" s="141"/>
      <c r="QJ325" s="141"/>
      <c r="QK325" s="141"/>
      <c r="QL325" s="141"/>
      <c r="QM325" s="141"/>
      <c r="QN325" s="141"/>
      <c r="QO325" s="141"/>
      <c r="QP325" s="141"/>
      <c r="QQ325" s="141"/>
      <c r="QR325" s="141"/>
      <c r="QS325" s="141"/>
      <c r="QT325" s="141"/>
      <c r="QU325" s="141"/>
      <c r="QV325" s="141"/>
      <c r="QW325" s="141"/>
      <c r="QX325" s="141"/>
      <c r="QY325" s="141"/>
      <c r="QZ325" s="141"/>
      <c r="RA325" s="141"/>
      <c r="RB325" s="141"/>
      <c r="RC325" s="141"/>
      <c r="RD325" s="141"/>
      <c r="RE325" s="141"/>
      <c r="RF325" s="141"/>
      <c r="RG325" s="141"/>
      <c r="RH325" s="141"/>
      <c r="RI325" s="141"/>
      <c r="RJ325" s="141"/>
      <c r="RK325" s="141"/>
      <c r="RL325" s="141"/>
      <c r="RM325" s="141"/>
      <c r="RN325" s="141"/>
      <c r="RO325" s="141"/>
      <c r="RP325" s="141"/>
      <c r="RQ325" s="141"/>
      <c r="RR325" s="141"/>
      <c r="RS325" s="141"/>
      <c r="RT325" s="141"/>
      <c r="RU325" s="141"/>
      <c r="RV325" s="141"/>
      <c r="RW325" s="141"/>
      <c r="RX325" s="141"/>
      <c r="RY325" s="141"/>
      <c r="RZ325" s="141"/>
      <c r="SA325" s="141"/>
      <c r="SB325" s="141"/>
      <c r="SC325" s="141"/>
      <c r="SD325" s="141"/>
      <c r="SE325" s="141"/>
      <c r="SF325" s="141"/>
      <c r="SG325" s="141"/>
      <c r="SH325" s="141"/>
      <c r="SI325" s="141"/>
      <c r="SJ325" s="141"/>
      <c r="SK325" s="141"/>
      <c r="SL325" s="141"/>
      <c r="SM325" s="141"/>
      <c r="SN325" s="141"/>
      <c r="SO325" s="141"/>
      <c r="SP325" s="141"/>
      <c r="SQ325" s="141"/>
      <c r="SR325" s="141"/>
      <c r="SS325" s="141"/>
      <c r="ST325" s="141"/>
      <c r="SU325" s="141"/>
      <c r="SV325" s="141"/>
      <c r="SW325" s="141"/>
      <c r="SX325" s="141"/>
      <c r="SY325" s="141"/>
      <c r="SZ325" s="141"/>
      <c r="TA325" s="141"/>
      <c r="TB325" s="141"/>
      <c r="TC325" s="141"/>
      <c r="TD325" s="141"/>
      <c r="TE325" s="141"/>
      <c r="TF325" s="141"/>
      <c r="TG325" s="141"/>
      <c r="TH325" s="141"/>
      <c r="TI325" s="141"/>
      <c r="TJ325" s="141"/>
      <c r="TK325" s="141"/>
      <c r="TL325" s="141"/>
      <c r="TM325" s="141"/>
      <c r="TN325" s="141"/>
      <c r="TO325" s="141"/>
      <c r="TP325" s="141"/>
      <c r="TQ325" s="141"/>
      <c r="TR325" s="141"/>
      <c r="TS325" s="141"/>
      <c r="TT325" s="141"/>
      <c r="TU325" s="141"/>
      <c r="TV325" s="141"/>
      <c r="TW325" s="141"/>
      <c r="TX325" s="141"/>
      <c r="TY325" s="141"/>
      <c r="TZ325" s="141"/>
      <c r="UA325" s="141"/>
      <c r="UB325" s="141"/>
      <c r="UC325" s="141"/>
      <c r="UD325" s="141"/>
      <c r="UE325" s="141"/>
      <c r="UF325" s="141"/>
      <c r="UG325" s="141"/>
      <c r="UH325" s="141"/>
      <c r="UI325" s="141"/>
      <c r="UJ325" s="141"/>
      <c r="UK325" s="141"/>
      <c r="UL325" s="141"/>
      <c r="UM325" s="141"/>
      <c r="UN325" s="141"/>
      <c r="UO325" s="141"/>
      <c r="UP325" s="141"/>
      <c r="UQ325" s="141"/>
      <c r="UR325" s="141"/>
      <c r="US325" s="141"/>
      <c r="UT325" s="141"/>
      <c r="UU325" s="141"/>
      <c r="UV325" s="141"/>
      <c r="UW325" s="141"/>
      <c r="UX325" s="141"/>
      <c r="UY325" s="141"/>
      <c r="UZ325" s="141"/>
      <c r="VA325" s="141"/>
      <c r="VB325" s="141"/>
      <c r="VC325" s="141"/>
      <c r="VD325" s="141"/>
      <c r="VE325" s="141"/>
      <c r="VF325" s="141"/>
      <c r="VG325" s="141"/>
      <c r="VH325" s="141"/>
      <c r="VI325" s="141"/>
      <c r="VJ325" s="141"/>
      <c r="VK325" s="141"/>
      <c r="VL325" s="141"/>
      <c r="VM325" s="141"/>
      <c r="VN325" s="141"/>
      <c r="VO325" s="141"/>
      <c r="VP325" s="141"/>
      <c r="VQ325" s="141"/>
      <c r="VR325" s="141"/>
      <c r="VS325" s="141"/>
      <c r="VT325" s="141"/>
      <c r="VU325" s="141"/>
      <c r="VV325" s="141"/>
      <c r="VW325" s="141"/>
      <c r="VX325" s="141"/>
      <c r="VY325" s="141"/>
      <c r="VZ325" s="141"/>
      <c r="WA325" s="141"/>
      <c r="WB325" s="141"/>
      <c r="WC325" s="141"/>
      <c r="WD325" s="141"/>
      <c r="WE325" s="141"/>
      <c r="WF325" s="141"/>
      <c r="WG325" s="141"/>
      <c r="WH325" s="141"/>
      <c r="WI325" s="141"/>
      <c r="WJ325" s="141"/>
      <c r="WK325" s="141"/>
      <c r="WL325" s="141"/>
      <c r="WM325" s="141"/>
      <c r="WN325" s="141"/>
      <c r="WO325" s="141"/>
      <c r="WP325" s="141"/>
      <c r="WQ325" s="141"/>
      <c r="WR325" s="141"/>
      <c r="WS325" s="141"/>
      <c r="WT325" s="141"/>
      <c r="WU325" s="141"/>
      <c r="WV325" s="141"/>
      <c r="WW325" s="141"/>
      <c r="WX325" s="141"/>
      <c r="WY325" s="141"/>
      <c r="WZ325" s="141"/>
      <c r="XA325" s="141"/>
      <c r="XB325" s="141"/>
      <c r="XC325" s="141"/>
      <c r="XD325" s="141"/>
      <c r="XE325" s="141"/>
      <c r="XF325" s="141"/>
      <c r="XG325" s="141"/>
      <c r="XH325" s="141"/>
      <c r="XI325" s="141"/>
      <c r="XJ325" s="141"/>
      <c r="XK325" s="141"/>
      <c r="XL325" s="141"/>
      <c r="XM325" s="141"/>
      <c r="XN325" s="141"/>
      <c r="XO325" s="141"/>
      <c r="XP325" s="141"/>
      <c r="XQ325" s="141"/>
      <c r="XR325" s="141"/>
      <c r="XS325" s="141"/>
      <c r="XT325" s="141"/>
      <c r="XU325" s="141"/>
      <c r="XV325" s="141"/>
      <c r="XW325" s="141"/>
      <c r="XX325" s="141"/>
      <c r="XY325" s="141"/>
      <c r="XZ325" s="141"/>
      <c r="YA325" s="141"/>
      <c r="YB325" s="141"/>
      <c r="YC325" s="141"/>
      <c r="YD325" s="141"/>
      <c r="YE325" s="141"/>
      <c r="YF325" s="141"/>
      <c r="YG325" s="141"/>
      <c r="YH325" s="141"/>
      <c r="YI325" s="141"/>
      <c r="YJ325" s="141"/>
      <c r="YK325" s="141"/>
      <c r="YL325" s="141"/>
      <c r="YM325" s="141"/>
      <c r="YN325" s="141"/>
      <c r="YO325" s="141"/>
      <c r="YP325" s="141"/>
      <c r="YQ325" s="141"/>
      <c r="YR325" s="141"/>
      <c r="YS325" s="141"/>
      <c r="YT325" s="141"/>
      <c r="YU325" s="141"/>
      <c r="YV325" s="141"/>
      <c r="YW325" s="141"/>
      <c r="YX325" s="141"/>
      <c r="YY325" s="141"/>
      <c r="YZ325" s="141"/>
      <c r="ZA325" s="141"/>
      <c r="ZB325" s="141"/>
      <c r="ZC325" s="141"/>
      <c r="ZD325" s="141"/>
      <c r="ZE325" s="141"/>
      <c r="ZF325" s="141"/>
      <c r="ZG325" s="141"/>
      <c r="ZH325" s="141"/>
      <c r="ZI325" s="141"/>
      <c r="ZJ325" s="141"/>
      <c r="ZK325" s="141"/>
      <c r="ZL325" s="141"/>
      <c r="ZM325" s="141"/>
      <c r="ZN325" s="141"/>
      <c r="ZO325" s="141"/>
      <c r="ZP325" s="141"/>
      <c r="ZQ325" s="141"/>
      <c r="ZR325" s="141"/>
      <c r="ZS325" s="141"/>
      <c r="ZT325" s="141"/>
      <c r="ZU325" s="141"/>
      <c r="ZV325" s="141"/>
      <c r="ZW325" s="141"/>
      <c r="ZX325" s="141"/>
      <c r="ZY325" s="141"/>
      <c r="ZZ325" s="141"/>
      <c r="AAA325" s="141"/>
      <c r="AAB325" s="141"/>
      <c r="AAC325" s="141"/>
      <c r="AAD325" s="141"/>
      <c r="AAE325" s="141"/>
      <c r="AAF325" s="141"/>
      <c r="AAG325" s="141"/>
      <c r="AAH325" s="141"/>
      <c r="AAI325" s="141"/>
      <c r="AAJ325" s="141"/>
      <c r="AAK325" s="141"/>
      <c r="AAL325" s="141"/>
      <c r="AAM325" s="141"/>
      <c r="AAN325" s="141"/>
      <c r="AAO325" s="141"/>
      <c r="AAP325" s="141"/>
      <c r="AAQ325" s="141"/>
      <c r="AAR325" s="141"/>
      <c r="AAS325" s="141"/>
      <c r="AAT325" s="141"/>
      <c r="AAU325" s="141"/>
      <c r="AAV325" s="141"/>
      <c r="AAW325" s="141"/>
      <c r="AAX325" s="141"/>
      <c r="AAY325" s="141"/>
      <c r="AAZ325" s="141"/>
      <c r="ABA325" s="141"/>
      <c r="ABB325" s="141"/>
      <c r="ABC325" s="141"/>
      <c r="ABD325" s="141"/>
      <c r="ABE325" s="141"/>
      <c r="ABF325" s="141"/>
      <c r="ABG325" s="141"/>
      <c r="ABH325" s="141"/>
      <c r="ABI325" s="141"/>
      <c r="ABJ325" s="141"/>
      <c r="ABK325" s="141"/>
      <c r="ABL325" s="141"/>
      <c r="ABM325" s="141"/>
      <c r="ABN325" s="141"/>
      <c r="ABO325" s="141"/>
      <c r="ABP325" s="141"/>
      <c r="ABQ325" s="141"/>
      <c r="ABR325" s="141"/>
      <c r="ABS325" s="141"/>
      <c r="ABT325" s="141"/>
      <c r="ABU325" s="141"/>
      <c r="ABV325" s="141"/>
      <c r="ABW325" s="141"/>
      <c r="ABX325" s="141"/>
      <c r="ABY325" s="141"/>
      <c r="ABZ325" s="141"/>
      <c r="ACA325" s="141"/>
      <c r="ACB325" s="141"/>
      <c r="ACC325" s="141"/>
      <c r="ACD325" s="141"/>
      <c r="ACE325" s="141"/>
      <c r="ACF325" s="141"/>
      <c r="ACG325" s="141"/>
      <c r="ACH325" s="141"/>
      <c r="ACI325" s="141"/>
      <c r="ACJ325" s="141"/>
      <c r="ACK325" s="141"/>
      <c r="ACL325" s="141"/>
      <c r="ACM325" s="141"/>
      <c r="ACN325" s="141"/>
      <c r="ACO325" s="141"/>
      <c r="ACP325" s="141"/>
      <c r="ACQ325" s="141"/>
      <c r="ACR325" s="141"/>
      <c r="ACS325" s="141"/>
      <c r="ACT325" s="141"/>
      <c r="ACU325" s="141"/>
      <c r="ACV325" s="141"/>
      <c r="ACW325" s="141"/>
      <c r="ACX325" s="141"/>
      <c r="ACY325" s="141"/>
      <c r="ACZ325" s="141"/>
      <c r="ADA325" s="141"/>
      <c r="ADB325" s="141"/>
      <c r="ADC325" s="141"/>
      <c r="ADD325" s="141"/>
      <c r="ADE325" s="141"/>
      <c r="ADF325" s="141"/>
      <c r="ADG325" s="141"/>
      <c r="ADH325" s="141"/>
      <c r="ADI325" s="141"/>
      <c r="ADJ325" s="141"/>
      <c r="ADK325" s="141"/>
      <c r="ADL325" s="141"/>
      <c r="ADM325" s="141"/>
      <c r="ADN325" s="141"/>
      <c r="ADO325" s="141"/>
      <c r="ADP325" s="141"/>
      <c r="ADQ325" s="141"/>
      <c r="ADR325" s="141"/>
      <c r="ADS325" s="141"/>
      <c r="ADT325" s="141"/>
      <c r="ADU325" s="141"/>
      <c r="ADV325" s="141"/>
      <c r="ADW325" s="141"/>
      <c r="ADX325" s="141"/>
      <c r="ADY325" s="141"/>
      <c r="ADZ325" s="141"/>
      <c r="AEA325" s="141"/>
      <c r="AEB325" s="141"/>
      <c r="AEC325" s="141"/>
      <c r="AED325" s="141"/>
    </row>
    <row r="326" spans="1:810" s="199" customFormat="1" ht="15" customHeight="1" x14ac:dyDescent="0.3">
      <c r="A326" s="192"/>
      <c r="B326" s="192"/>
      <c r="C326" s="197"/>
      <c r="D326" s="239"/>
      <c r="E326" s="200"/>
      <c r="F326" s="195"/>
      <c r="G326" s="201"/>
      <c r="H326" s="194"/>
      <c r="I326" s="201"/>
      <c r="J326" s="202"/>
      <c r="K326" s="203"/>
      <c r="L326" s="192"/>
      <c r="M326" s="193"/>
      <c r="N326" s="194"/>
      <c r="O326" s="195"/>
      <c r="P326" s="196"/>
      <c r="Q326" s="197"/>
      <c r="R326" s="236"/>
      <c r="S326" s="236"/>
      <c r="T326" s="243"/>
      <c r="U326" s="211"/>
      <c r="V326" s="211"/>
      <c r="W326" s="244"/>
      <c r="X326" s="244"/>
      <c r="Y326" s="244"/>
      <c r="Z326" s="244"/>
      <c r="AA326" s="244"/>
      <c r="AB326" s="244"/>
      <c r="AC326" s="245"/>
      <c r="AD326" s="246"/>
      <c r="AE326" s="246"/>
      <c r="AF326" s="246"/>
      <c r="AG326" s="246"/>
      <c r="AH326" s="246"/>
      <c r="AI326" s="246"/>
      <c r="AJ326" s="246"/>
      <c r="AK326" s="246"/>
      <c r="AL326" s="246"/>
      <c r="AM326" s="246"/>
      <c r="AN326" s="246"/>
      <c r="AO326" s="246"/>
      <c r="AP326" s="141"/>
      <c r="BH326" s="141"/>
      <c r="BI326" s="141"/>
      <c r="BJ326" s="141"/>
      <c r="BK326" s="141"/>
      <c r="BL326" s="141"/>
      <c r="BM326" s="141"/>
      <c r="BN326" s="141"/>
      <c r="BO326" s="141"/>
      <c r="BP326" s="141"/>
      <c r="BQ326" s="141"/>
      <c r="BR326" s="141"/>
      <c r="BS326" s="141"/>
      <c r="BT326" s="141"/>
      <c r="BU326" s="141"/>
      <c r="BV326" s="141"/>
      <c r="BW326" s="141"/>
      <c r="BX326" s="141"/>
      <c r="BY326" s="141"/>
      <c r="BZ326" s="141"/>
      <c r="CA326" s="141"/>
      <c r="CB326" s="141"/>
      <c r="CC326" s="141"/>
      <c r="CD326" s="141"/>
      <c r="CE326" s="141"/>
      <c r="CF326" s="141"/>
      <c r="CG326" s="141"/>
      <c r="CH326" s="141"/>
      <c r="CI326" s="141"/>
      <c r="CJ326" s="141"/>
      <c r="CK326" s="141"/>
      <c r="CL326" s="141"/>
      <c r="CM326" s="141"/>
      <c r="CN326" s="141"/>
      <c r="CO326" s="141"/>
      <c r="CP326" s="141"/>
      <c r="CQ326" s="141"/>
      <c r="CR326" s="141"/>
      <c r="CS326" s="141"/>
      <c r="CT326" s="141"/>
      <c r="CU326" s="141"/>
      <c r="CV326" s="141"/>
      <c r="CW326" s="141"/>
      <c r="CX326" s="141"/>
      <c r="CY326" s="141"/>
      <c r="CZ326" s="141"/>
      <c r="DA326" s="141"/>
      <c r="DB326" s="141"/>
      <c r="DC326" s="141"/>
      <c r="DD326" s="141"/>
      <c r="DE326" s="141"/>
      <c r="DF326" s="141"/>
      <c r="DG326" s="141"/>
      <c r="DH326" s="141"/>
      <c r="DI326" s="141"/>
      <c r="DJ326" s="141"/>
      <c r="DK326" s="141"/>
      <c r="DL326" s="141"/>
      <c r="DM326" s="141"/>
      <c r="DN326" s="141"/>
      <c r="DO326" s="141"/>
      <c r="DP326" s="141"/>
      <c r="DQ326" s="141"/>
      <c r="DR326" s="141"/>
      <c r="DS326" s="141"/>
      <c r="DT326" s="141"/>
      <c r="DU326" s="141"/>
      <c r="DV326" s="141"/>
      <c r="DW326" s="141"/>
      <c r="DX326" s="141"/>
      <c r="DY326" s="141"/>
      <c r="DZ326" s="141"/>
      <c r="EA326" s="141"/>
      <c r="EB326" s="141"/>
      <c r="EC326" s="141"/>
      <c r="ED326" s="141"/>
      <c r="EE326" s="141"/>
      <c r="EF326" s="141"/>
      <c r="EG326" s="141"/>
      <c r="EH326" s="141"/>
      <c r="EI326" s="141"/>
      <c r="EJ326" s="141"/>
      <c r="EK326" s="141"/>
      <c r="EL326" s="141"/>
      <c r="EM326" s="141"/>
      <c r="EN326" s="141"/>
      <c r="EO326" s="141"/>
      <c r="EP326" s="141"/>
      <c r="EQ326" s="141"/>
      <c r="ER326" s="141"/>
      <c r="ES326" s="141"/>
      <c r="ET326" s="141"/>
      <c r="EU326" s="141"/>
      <c r="EV326" s="141"/>
      <c r="EW326" s="141"/>
      <c r="EX326" s="141"/>
      <c r="EY326" s="141"/>
      <c r="EZ326" s="141"/>
      <c r="FA326" s="141"/>
      <c r="FB326" s="141"/>
      <c r="FC326" s="141"/>
      <c r="FD326" s="141"/>
      <c r="FE326" s="141"/>
      <c r="FF326" s="141"/>
      <c r="FG326" s="141"/>
      <c r="FH326" s="141"/>
      <c r="FI326" s="141"/>
      <c r="FJ326" s="141"/>
      <c r="FK326" s="141"/>
      <c r="FL326" s="141"/>
      <c r="FM326" s="141"/>
      <c r="FN326" s="141"/>
      <c r="FO326" s="141"/>
      <c r="FP326" s="141"/>
      <c r="FQ326" s="141"/>
      <c r="FR326" s="141"/>
      <c r="FS326" s="141"/>
      <c r="FT326" s="141"/>
      <c r="FU326" s="141"/>
      <c r="FV326" s="141"/>
      <c r="FW326" s="141"/>
      <c r="FX326" s="141"/>
      <c r="FY326" s="141"/>
      <c r="FZ326" s="141"/>
      <c r="GA326" s="141"/>
      <c r="GB326" s="141"/>
      <c r="GC326" s="141"/>
      <c r="GD326" s="141"/>
      <c r="GE326" s="141"/>
      <c r="GF326" s="141"/>
      <c r="GG326" s="141"/>
      <c r="GH326" s="141"/>
      <c r="GI326" s="141"/>
      <c r="GJ326" s="141"/>
      <c r="GK326" s="141"/>
      <c r="GL326" s="141"/>
      <c r="GM326" s="141"/>
      <c r="GN326" s="141"/>
      <c r="GO326" s="141"/>
      <c r="GP326" s="141"/>
      <c r="GQ326" s="141"/>
      <c r="GR326" s="141"/>
      <c r="GS326" s="141"/>
      <c r="GT326" s="141"/>
      <c r="GU326" s="141"/>
      <c r="GV326" s="141"/>
      <c r="GW326" s="141"/>
      <c r="GX326" s="141"/>
      <c r="GY326" s="141"/>
      <c r="GZ326" s="141"/>
      <c r="HA326" s="141"/>
      <c r="HB326" s="141"/>
      <c r="HC326" s="141"/>
      <c r="HD326" s="141"/>
      <c r="HE326" s="141"/>
      <c r="HF326" s="141"/>
      <c r="HG326" s="141"/>
      <c r="HH326" s="141"/>
      <c r="HI326" s="141"/>
      <c r="HJ326" s="141"/>
      <c r="HK326" s="141"/>
      <c r="HL326" s="141"/>
      <c r="HM326" s="141"/>
      <c r="HN326" s="141"/>
      <c r="HO326" s="141"/>
      <c r="HP326" s="141"/>
      <c r="HQ326" s="141"/>
      <c r="HR326" s="141"/>
      <c r="HS326" s="141"/>
      <c r="HT326" s="141"/>
      <c r="HU326" s="141"/>
      <c r="HV326" s="141"/>
      <c r="HW326" s="141"/>
      <c r="HX326" s="141"/>
      <c r="HY326" s="141"/>
      <c r="HZ326" s="141"/>
      <c r="IA326" s="141"/>
      <c r="IB326" s="141"/>
      <c r="IC326" s="141"/>
      <c r="ID326" s="141"/>
      <c r="IE326" s="141"/>
      <c r="IF326" s="141"/>
      <c r="IG326" s="141"/>
      <c r="IH326" s="141"/>
      <c r="II326" s="141"/>
      <c r="IJ326" s="141"/>
      <c r="IK326" s="141"/>
      <c r="IL326" s="141"/>
      <c r="IM326" s="141"/>
      <c r="IN326" s="141"/>
      <c r="IO326" s="141"/>
      <c r="IP326" s="141"/>
      <c r="IQ326" s="141"/>
      <c r="IR326" s="141"/>
      <c r="IS326" s="141"/>
      <c r="IT326" s="141"/>
      <c r="IU326" s="141"/>
      <c r="IV326" s="141"/>
      <c r="IW326" s="141"/>
      <c r="IX326" s="141"/>
      <c r="IY326" s="141"/>
      <c r="IZ326" s="141"/>
      <c r="JA326" s="141"/>
      <c r="JB326" s="141"/>
      <c r="JC326" s="141"/>
      <c r="JD326" s="141"/>
      <c r="JE326" s="141"/>
      <c r="JF326" s="141"/>
      <c r="JG326" s="141"/>
      <c r="JH326" s="141"/>
      <c r="JI326" s="141"/>
      <c r="JJ326" s="141"/>
      <c r="JK326" s="141"/>
      <c r="JL326" s="141"/>
      <c r="JM326" s="141"/>
      <c r="JN326" s="141"/>
      <c r="JO326" s="141"/>
      <c r="JP326" s="141"/>
      <c r="JQ326" s="141"/>
      <c r="JR326" s="141"/>
      <c r="JS326" s="141"/>
      <c r="JT326" s="141"/>
      <c r="JU326" s="141"/>
      <c r="JV326" s="141"/>
      <c r="JW326" s="141"/>
      <c r="JX326" s="141"/>
      <c r="JY326" s="141"/>
      <c r="JZ326" s="141"/>
      <c r="KA326" s="141"/>
      <c r="KB326" s="141"/>
      <c r="KC326" s="141"/>
      <c r="KD326" s="141"/>
      <c r="KE326" s="141"/>
      <c r="KF326" s="141"/>
      <c r="KG326" s="141"/>
      <c r="KH326" s="141"/>
      <c r="KI326" s="141"/>
      <c r="KJ326" s="141"/>
      <c r="KK326" s="141"/>
      <c r="KL326" s="141"/>
      <c r="KM326" s="141"/>
      <c r="KN326" s="141"/>
      <c r="KO326" s="141"/>
      <c r="KP326" s="141"/>
      <c r="KQ326" s="141"/>
      <c r="KR326" s="141"/>
      <c r="KS326" s="141"/>
      <c r="KT326" s="141"/>
      <c r="KU326" s="141"/>
      <c r="KV326" s="141"/>
      <c r="KW326" s="141"/>
      <c r="KX326" s="141"/>
      <c r="KY326" s="141"/>
      <c r="KZ326" s="141"/>
      <c r="LA326" s="141"/>
      <c r="LB326" s="141"/>
      <c r="LC326" s="141"/>
      <c r="LD326" s="141"/>
      <c r="LE326" s="141"/>
      <c r="LF326" s="141"/>
      <c r="LG326" s="141"/>
      <c r="LH326" s="141"/>
      <c r="LI326" s="141"/>
      <c r="LJ326" s="141"/>
      <c r="LK326" s="141"/>
      <c r="LL326" s="141"/>
      <c r="LM326" s="141"/>
      <c r="LN326" s="141"/>
      <c r="LO326" s="141"/>
      <c r="LP326" s="141"/>
      <c r="LQ326" s="141"/>
      <c r="LR326" s="141"/>
      <c r="LS326" s="141"/>
      <c r="LT326" s="141"/>
      <c r="LU326" s="141"/>
      <c r="LV326" s="141"/>
      <c r="LW326" s="141"/>
      <c r="LX326" s="141"/>
      <c r="LY326" s="141"/>
      <c r="LZ326" s="141"/>
      <c r="MA326" s="141"/>
      <c r="MB326" s="141"/>
      <c r="MC326" s="141"/>
      <c r="MD326" s="141"/>
      <c r="ME326" s="141"/>
      <c r="MF326" s="141"/>
      <c r="MG326" s="141"/>
      <c r="MH326" s="141"/>
      <c r="MI326" s="141"/>
      <c r="MJ326" s="141"/>
      <c r="MK326" s="141"/>
      <c r="ML326" s="141"/>
      <c r="MM326" s="141"/>
      <c r="MN326" s="141"/>
      <c r="MO326" s="141"/>
      <c r="MP326" s="141"/>
      <c r="MQ326" s="141"/>
      <c r="MR326" s="141"/>
      <c r="MS326" s="141"/>
      <c r="MT326" s="141"/>
      <c r="MU326" s="141"/>
      <c r="MV326" s="141"/>
      <c r="MW326" s="141"/>
      <c r="MX326" s="141"/>
      <c r="MY326" s="141"/>
      <c r="MZ326" s="141"/>
      <c r="NA326" s="141"/>
      <c r="NB326" s="141"/>
      <c r="NC326" s="141"/>
      <c r="ND326" s="141"/>
      <c r="NE326" s="141"/>
      <c r="NF326" s="141"/>
      <c r="NG326" s="141"/>
      <c r="NH326" s="141"/>
      <c r="NI326" s="141"/>
      <c r="NJ326" s="141"/>
      <c r="NK326" s="141"/>
      <c r="NL326" s="141"/>
      <c r="NM326" s="141"/>
      <c r="NN326" s="141"/>
      <c r="NO326" s="141"/>
      <c r="NP326" s="141"/>
      <c r="NQ326" s="141"/>
      <c r="NR326" s="141"/>
      <c r="NS326" s="141"/>
      <c r="NT326" s="141"/>
      <c r="NU326" s="141"/>
      <c r="NV326" s="141"/>
      <c r="NW326" s="141"/>
      <c r="NX326" s="141"/>
      <c r="NY326" s="141"/>
      <c r="NZ326" s="141"/>
      <c r="OA326" s="141"/>
      <c r="OB326" s="141"/>
      <c r="OC326" s="141"/>
      <c r="OD326" s="141"/>
      <c r="OE326" s="141"/>
      <c r="OF326" s="141"/>
      <c r="OG326" s="141"/>
      <c r="OH326" s="141"/>
      <c r="OI326" s="141"/>
      <c r="OJ326" s="141"/>
      <c r="OK326" s="141"/>
      <c r="OL326" s="141"/>
      <c r="OM326" s="141"/>
      <c r="ON326" s="141"/>
      <c r="OO326" s="141"/>
      <c r="OP326" s="141"/>
      <c r="OQ326" s="141"/>
      <c r="OR326" s="141"/>
      <c r="OS326" s="141"/>
      <c r="OT326" s="141"/>
      <c r="OU326" s="141"/>
      <c r="OV326" s="141"/>
      <c r="OW326" s="141"/>
      <c r="OX326" s="141"/>
      <c r="OY326" s="141"/>
      <c r="OZ326" s="141"/>
      <c r="PA326" s="141"/>
      <c r="PB326" s="141"/>
      <c r="PC326" s="141"/>
      <c r="PD326" s="141"/>
      <c r="PE326" s="141"/>
      <c r="PF326" s="141"/>
      <c r="PG326" s="141"/>
      <c r="PH326" s="141"/>
      <c r="PI326" s="141"/>
      <c r="PJ326" s="141"/>
      <c r="PK326" s="141"/>
      <c r="PL326" s="141"/>
      <c r="PM326" s="141"/>
      <c r="PN326" s="141"/>
      <c r="PO326" s="141"/>
      <c r="PP326" s="141"/>
      <c r="PQ326" s="141"/>
      <c r="PR326" s="141"/>
      <c r="PS326" s="141"/>
      <c r="PT326" s="141"/>
      <c r="PU326" s="141"/>
      <c r="PV326" s="141"/>
      <c r="PW326" s="141"/>
      <c r="PX326" s="141"/>
      <c r="PY326" s="141"/>
      <c r="PZ326" s="141"/>
      <c r="QA326" s="141"/>
      <c r="QB326" s="141"/>
      <c r="QC326" s="141"/>
      <c r="QD326" s="141"/>
      <c r="QE326" s="141"/>
      <c r="QF326" s="141"/>
      <c r="QG326" s="141"/>
      <c r="QH326" s="141"/>
      <c r="QI326" s="141"/>
      <c r="QJ326" s="141"/>
      <c r="QK326" s="141"/>
      <c r="QL326" s="141"/>
      <c r="QM326" s="141"/>
      <c r="QN326" s="141"/>
      <c r="QO326" s="141"/>
      <c r="QP326" s="141"/>
      <c r="QQ326" s="141"/>
      <c r="QR326" s="141"/>
      <c r="QS326" s="141"/>
      <c r="QT326" s="141"/>
      <c r="QU326" s="141"/>
      <c r="QV326" s="141"/>
      <c r="QW326" s="141"/>
      <c r="QX326" s="141"/>
      <c r="QY326" s="141"/>
      <c r="QZ326" s="141"/>
      <c r="RA326" s="141"/>
      <c r="RB326" s="141"/>
      <c r="RC326" s="141"/>
      <c r="RD326" s="141"/>
      <c r="RE326" s="141"/>
      <c r="RF326" s="141"/>
      <c r="RG326" s="141"/>
      <c r="RH326" s="141"/>
      <c r="RI326" s="141"/>
      <c r="RJ326" s="141"/>
      <c r="RK326" s="141"/>
      <c r="RL326" s="141"/>
      <c r="RM326" s="141"/>
      <c r="RN326" s="141"/>
      <c r="RO326" s="141"/>
      <c r="RP326" s="141"/>
      <c r="RQ326" s="141"/>
      <c r="RR326" s="141"/>
      <c r="RS326" s="141"/>
      <c r="RT326" s="141"/>
      <c r="RU326" s="141"/>
      <c r="RV326" s="141"/>
      <c r="RW326" s="141"/>
      <c r="RX326" s="141"/>
      <c r="RY326" s="141"/>
      <c r="RZ326" s="141"/>
      <c r="SA326" s="141"/>
      <c r="SB326" s="141"/>
      <c r="SC326" s="141"/>
      <c r="SD326" s="141"/>
      <c r="SE326" s="141"/>
      <c r="SF326" s="141"/>
      <c r="SG326" s="141"/>
      <c r="SH326" s="141"/>
      <c r="SI326" s="141"/>
      <c r="SJ326" s="141"/>
      <c r="SK326" s="141"/>
      <c r="SL326" s="141"/>
      <c r="SM326" s="141"/>
      <c r="SN326" s="141"/>
      <c r="SO326" s="141"/>
      <c r="SP326" s="141"/>
      <c r="SQ326" s="141"/>
      <c r="SR326" s="141"/>
      <c r="SS326" s="141"/>
      <c r="ST326" s="141"/>
      <c r="SU326" s="141"/>
      <c r="SV326" s="141"/>
      <c r="SW326" s="141"/>
      <c r="SX326" s="141"/>
      <c r="SY326" s="141"/>
      <c r="SZ326" s="141"/>
      <c r="TA326" s="141"/>
      <c r="TB326" s="141"/>
      <c r="TC326" s="141"/>
      <c r="TD326" s="141"/>
      <c r="TE326" s="141"/>
      <c r="TF326" s="141"/>
      <c r="TG326" s="141"/>
      <c r="TH326" s="141"/>
      <c r="TI326" s="141"/>
      <c r="TJ326" s="141"/>
      <c r="TK326" s="141"/>
      <c r="TL326" s="141"/>
      <c r="TM326" s="141"/>
      <c r="TN326" s="141"/>
      <c r="TO326" s="141"/>
      <c r="TP326" s="141"/>
      <c r="TQ326" s="141"/>
      <c r="TR326" s="141"/>
      <c r="TS326" s="141"/>
      <c r="TT326" s="141"/>
      <c r="TU326" s="141"/>
      <c r="TV326" s="141"/>
      <c r="TW326" s="141"/>
      <c r="TX326" s="141"/>
      <c r="TY326" s="141"/>
      <c r="TZ326" s="141"/>
      <c r="UA326" s="141"/>
      <c r="UB326" s="141"/>
      <c r="UC326" s="141"/>
      <c r="UD326" s="141"/>
      <c r="UE326" s="141"/>
      <c r="UF326" s="141"/>
      <c r="UG326" s="141"/>
      <c r="UH326" s="141"/>
      <c r="UI326" s="141"/>
      <c r="UJ326" s="141"/>
      <c r="UK326" s="141"/>
      <c r="UL326" s="141"/>
      <c r="UM326" s="141"/>
      <c r="UN326" s="141"/>
      <c r="UO326" s="141"/>
      <c r="UP326" s="141"/>
      <c r="UQ326" s="141"/>
      <c r="UR326" s="141"/>
      <c r="US326" s="141"/>
      <c r="UT326" s="141"/>
      <c r="UU326" s="141"/>
      <c r="UV326" s="141"/>
      <c r="UW326" s="141"/>
      <c r="UX326" s="141"/>
      <c r="UY326" s="141"/>
      <c r="UZ326" s="141"/>
      <c r="VA326" s="141"/>
      <c r="VB326" s="141"/>
      <c r="VC326" s="141"/>
      <c r="VD326" s="141"/>
      <c r="VE326" s="141"/>
      <c r="VF326" s="141"/>
      <c r="VG326" s="141"/>
      <c r="VH326" s="141"/>
      <c r="VI326" s="141"/>
      <c r="VJ326" s="141"/>
      <c r="VK326" s="141"/>
      <c r="VL326" s="141"/>
      <c r="VM326" s="141"/>
      <c r="VN326" s="141"/>
      <c r="VO326" s="141"/>
      <c r="VP326" s="141"/>
      <c r="VQ326" s="141"/>
      <c r="VR326" s="141"/>
      <c r="VS326" s="141"/>
      <c r="VT326" s="141"/>
      <c r="VU326" s="141"/>
      <c r="VV326" s="141"/>
      <c r="VW326" s="141"/>
      <c r="VX326" s="141"/>
      <c r="VY326" s="141"/>
      <c r="VZ326" s="141"/>
      <c r="WA326" s="141"/>
      <c r="WB326" s="141"/>
      <c r="WC326" s="141"/>
      <c r="WD326" s="141"/>
      <c r="WE326" s="141"/>
      <c r="WF326" s="141"/>
      <c r="WG326" s="141"/>
      <c r="WH326" s="141"/>
      <c r="WI326" s="141"/>
      <c r="WJ326" s="141"/>
      <c r="WK326" s="141"/>
      <c r="WL326" s="141"/>
      <c r="WM326" s="141"/>
      <c r="WN326" s="141"/>
      <c r="WO326" s="141"/>
      <c r="WP326" s="141"/>
      <c r="WQ326" s="141"/>
      <c r="WR326" s="141"/>
      <c r="WS326" s="141"/>
      <c r="WT326" s="141"/>
      <c r="WU326" s="141"/>
      <c r="WV326" s="141"/>
      <c r="WW326" s="141"/>
      <c r="WX326" s="141"/>
      <c r="WY326" s="141"/>
      <c r="WZ326" s="141"/>
      <c r="XA326" s="141"/>
      <c r="XB326" s="141"/>
      <c r="XC326" s="141"/>
      <c r="XD326" s="141"/>
      <c r="XE326" s="141"/>
      <c r="XF326" s="141"/>
      <c r="XG326" s="141"/>
      <c r="XH326" s="141"/>
      <c r="XI326" s="141"/>
      <c r="XJ326" s="141"/>
      <c r="XK326" s="141"/>
      <c r="XL326" s="141"/>
      <c r="XM326" s="141"/>
      <c r="XN326" s="141"/>
      <c r="XO326" s="141"/>
      <c r="XP326" s="141"/>
      <c r="XQ326" s="141"/>
      <c r="XR326" s="141"/>
      <c r="XS326" s="141"/>
      <c r="XT326" s="141"/>
      <c r="XU326" s="141"/>
      <c r="XV326" s="141"/>
      <c r="XW326" s="141"/>
      <c r="XX326" s="141"/>
      <c r="XY326" s="141"/>
      <c r="XZ326" s="141"/>
      <c r="YA326" s="141"/>
      <c r="YB326" s="141"/>
      <c r="YC326" s="141"/>
      <c r="YD326" s="141"/>
      <c r="YE326" s="141"/>
      <c r="YF326" s="141"/>
      <c r="YG326" s="141"/>
      <c r="YH326" s="141"/>
      <c r="YI326" s="141"/>
      <c r="YJ326" s="141"/>
      <c r="YK326" s="141"/>
      <c r="YL326" s="141"/>
      <c r="YM326" s="141"/>
      <c r="YN326" s="141"/>
      <c r="YO326" s="141"/>
      <c r="YP326" s="141"/>
      <c r="YQ326" s="141"/>
      <c r="YR326" s="141"/>
      <c r="YS326" s="141"/>
      <c r="YT326" s="141"/>
      <c r="YU326" s="141"/>
      <c r="YV326" s="141"/>
      <c r="YW326" s="141"/>
      <c r="YX326" s="141"/>
      <c r="YY326" s="141"/>
      <c r="YZ326" s="141"/>
      <c r="ZA326" s="141"/>
      <c r="ZB326" s="141"/>
      <c r="ZC326" s="141"/>
      <c r="ZD326" s="141"/>
      <c r="ZE326" s="141"/>
      <c r="ZF326" s="141"/>
      <c r="ZG326" s="141"/>
      <c r="ZH326" s="141"/>
      <c r="ZI326" s="141"/>
      <c r="ZJ326" s="141"/>
      <c r="ZK326" s="141"/>
      <c r="ZL326" s="141"/>
      <c r="ZM326" s="141"/>
      <c r="ZN326" s="141"/>
      <c r="ZO326" s="141"/>
      <c r="ZP326" s="141"/>
      <c r="ZQ326" s="141"/>
      <c r="ZR326" s="141"/>
      <c r="ZS326" s="141"/>
      <c r="ZT326" s="141"/>
      <c r="ZU326" s="141"/>
      <c r="ZV326" s="141"/>
      <c r="ZW326" s="141"/>
      <c r="ZX326" s="141"/>
      <c r="ZY326" s="141"/>
      <c r="ZZ326" s="141"/>
      <c r="AAA326" s="141"/>
      <c r="AAB326" s="141"/>
      <c r="AAC326" s="141"/>
      <c r="AAD326" s="141"/>
      <c r="AAE326" s="141"/>
      <c r="AAF326" s="141"/>
      <c r="AAG326" s="141"/>
      <c r="AAH326" s="141"/>
      <c r="AAI326" s="141"/>
      <c r="AAJ326" s="141"/>
      <c r="AAK326" s="141"/>
      <c r="AAL326" s="141"/>
      <c r="AAM326" s="141"/>
      <c r="AAN326" s="141"/>
      <c r="AAO326" s="141"/>
      <c r="AAP326" s="141"/>
      <c r="AAQ326" s="141"/>
      <c r="AAR326" s="141"/>
      <c r="AAS326" s="141"/>
      <c r="AAT326" s="141"/>
      <c r="AAU326" s="141"/>
      <c r="AAV326" s="141"/>
      <c r="AAW326" s="141"/>
      <c r="AAX326" s="141"/>
      <c r="AAY326" s="141"/>
      <c r="AAZ326" s="141"/>
      <c r="ABA326" s="141"/>
      <c r="ABB326" s="141"/>
      <c r="ABC326" s="141"/>
      <c r="ABD326" s="141"/>
      <c r="ABE326" s="141"/>
      <c r="ABF326" s="141"/>
      <c r="ABG326" s="141"/>
      <c r="ABH326" s="141"/>
      <c r="ABI326" s="141"/>
      <c r="ABJ326" s="141"/>
      <c r="ABK326" s="141"/>
      <c r="ABL326" s="141"/>
      <c r="ABM326" s="141"/>
      <c r="ABN326" s="141"/>
      <c r="ABO326" s="141"/>
      <c r="ABP326" s="141"/>
      <c r="ABQ326" s="141"/>
      <c r="ABR326" s="141"/>
      <c r="ABS326" s="141"/>
      <c r="ABT326" s="141"/>
      <c r="ABU326" s="141"/>
      <c r="ABV326" s="141"/>
      <c r="ABW326" s="141"/>
      <c r="ABX326" s="141"/>
      <c r="ABY326" s="141"/>
      <c r="ABZ326" s="141"/>
      <c r="ACA326" s="141"/>
      <c r="ACB326" s="141"/>
      <c r="ACC326" s="141"/>
      <c r="ACD326" s="141"/>
      <c r="ACE326" s="141"/>
      <c r="ACF326" s="141"/>
      <c r="ACG326" s="141"/>
      <c r="ACH326" s="141"/>
      <c r="ACI326" s="141"/>
      <c r="ACJ326" s="141"/>
      <c r="ACK326" s="141"/>
      <c r="ACL326" s="141"/>
      <c r="ACM326" s="141"/>
      <c r="ACN326" s="141"/>
      <c r="ACO326" s="141"/>
      <c r="ACP326" s="141"/>
      <c r="ACQ326" s="141"/>
      <c r="ACR326" s="141"/>
      <c r="ACS326" s="141"/>
      <c r="ACT326" s="141"/>
      <c r="ACU326" s="141"/>
      <c r="ACV326" s="141"/>
      <c r="ACW326" s="141"/>
      <c r="ACX326" s="141"/>
      <c r="ACY326" s="141"/>
      <c r="ACZ326" s="141"/>
      <c r="ADA326" s="141"/>
      <c r="ADB326" s="141"/>
      <c r="ADC326" s="141"/>
      <c r="ADD326" s="141"/>
      <c r="ADE326" s="141"/>
      <c r="ADF326" s="141"/>
      <c r="ADG326" s="141"/>
      <c r="ADH326" s="141"/>
      <c r="ADI326" s="141"/>
      <c r="ADJ326" s="141"/>
      <c r="ADK326" s="141"/>
      <c r="ADL326" s="141"/>
      <c r="ADM326" s="141"/>
      <c r="ADN326" s="141"/>
      <c r="ADO326" s="141"/>
      <c r="ADP326" s="141"/>
      <c r="ADQ326" s="141"/>
      <c r="ADR326" s="141"/>
      <c r="ADS326" s="141"/>
      <c r="ADT326" s="141"/>
      <c r="ADU326" s="141"/>
      <c r="ADV326" s="141"/>
      <c r="ADW326" s="141"/>
      <c r="ADX326" s="141"/>
      <c r="ADY326" s="141"/>
      <c r="ADZ326" s="141"/>
      <c r="AEA326" s="141"/>
      <c r="AEB326" s="141"/>
      <c r="AEC326" s="141"/>
      <c r="AED326" s="141"/>
    </row>
    <row r="327" spans="1:810" s="199" customFormat="1" ht="15" customHeight="1" x14ac:dyDescent="0.3">
      <c r="A327" s="192"/>
      <c r="B327" s="192"/>
      <c r="C327" s="197"/>
      <c r="D327" s="239"/>
      <c r="E327" s="200"/>
      <c r="F327" s="195"/>
      <c r="G327" s="201"/>
      <c r="H327" s="194"/>
      <c r="I327" s="201"/>
      <c r="J327" s="202"/>
      <c r="K327" s="203"/>
      <c r="L327" s="192"/>
      <c r="M327" s="193"/>
      <c r="N327" s="194"/>
      <c r="O327" s="195"/>
      <c r="P327" s="196"/>
      <c r="Q327" s="197"/>
      <c r="S327"/>
      <c r="T327" s="220" t="s">
        <v>726</v>
      </c>
      <c r="U327" s="211" t="s">
        <v>727</v>
      </c>
      <c r="V327" s="211"/>
      <c r="W327" s="244"/>
      <c r="X327" s="244"/>
      <c r="Y327" s="244"/>
      <c r="Z327" s="244"/>
      <c r="AA327" s="244"/>
      <c r="AB327" s="244"/>
      <c r="AC327" s="245"/>
      <c r="AD327" s="246"/>
      <c r="AE327" s="246"/>
      <c r="AF327" s="246"/>
      <c r="AG327" s="246"/>
      <c r="AH327" s="246"/>
      <c r="AI327" s="246"/>
      <c r="AJ327" s="246"/>
      <c r="AK327" s="246"/>
      <c r="AL327" s="246"/>
      <c r="AM327" s="246"/>
      <c r="AN327" s="246"/>
      <c r="AO327" s="246"/>
      <c r="AP327" s="141"/>
      <c r="BH327" s="141"/>
      <c r="BI327" s="141"/>
      <c r="BJ327" s="141"/>
      <c r="BK327" s="141"/>
      <c r="BL327" s="141"/>
      <c r="BM327" s="141"/>
      <c r="BN327" s="141"/>
      <c r="BO327" s="141"/>
      <c r="BP327" s="141"/>
      <c r="BQ327" s="141"/>
      <c r="BR327" s="141"/>
      <c r="BS327" s="141"/>
      <c r="BT327" s="141"/>
      <c r="BU327" s="141"/>
      <c r="BV327" s="141"/>
      <c r="BW327" s="141"/>
      <c r="BX327" s="141"/>
      <c r="BY327" s="141"/>
      <c r="BZ327" s="141"/>
      <c r="CA327" s="141"/>
      <c r="CB327" s="141"/>
      <c r="CC327" s="141"/>
      <c r="CD327" s="141"/>
      <c r="CE327" s="141"/>
      <c r="CF327" s="141"/>
      <c r="CG327" s="141"/>
      <c r="CH327" s="141"/>
      <c r="CI327" s="141"/>
      <c r="CJ327" s="141"/>
      <c r="CK327" s="141"/>
      <c r="CL327" s="141"/>
      <c r="CM327" s="141"/>
      <c r="CN327" s="141"/>
      <c r="CO327" s="141"/>
      <c r="CP327" s="141"/>
      <c r="CQ327" s="141"/>
      <c r="CR327" s="141"/>
      <c r="CS327" s="141"/>
      <c r="CT327" s="141"/>
      <c r="CU327" s="141"/>
      <c r="CV327" s="141"/>
      <c r="CW327" s="141"/>
      <c r="CX327" s="141"/>
      <c r="CY327" s="141"/>
      <c r="CZ327" s="141"/>
      <c r="DA327" s="141"/>
      <c r="DB327" s="141"/>
      <c r="DC327" s="141"/>
      <c r="DD327" s="141"/>
      <c r="DE327" s="141"/>
      <c r="DF327" s="141"/>
      <c r="DG327" s="141"/>
      <c r="DH327" s="141"/>
      <c r="DI327" s="141"/>
      <c r="DJ327" s="141"/>
      <c r="DK327" s="141"/>
      <c r="DL327" s="141"/>
      <c r="DM327" s="141"/>
      <c r="DN327" s="141"/>
      <c r="DO327" s="141"/>
      <c r="DP327" s="141"/>
      <c r="DQ327" s="141"/>
      <c r="DR327" s="141"/>
      <c r="DS327" s="141"/>
      <c r="DT327" s="141"/>
      <c r="DU327" s="141"/>
      <c r="DV327" s="141"/>
      <c r="DW327" s="141"/>
      <c r="DX327" s="141"/>
      <c r="DY327" s="141"/>
      <c r="DZ327" s="141"/>
      <c r="EA327" s="141"/>
      <c r="EB327" s="141"/>
      <c r="EC327" s="141"/>
      <c r="ED327" s="141"/>
      <c r="EE327" s="141"/>
      <c r="EF327" s="141"/>
      <c r="EG327" s="141"/>
      <c r="EH327" s="141"/>
      <c r="EI327" s="141"/>
      <c r="EJ327" s="141"/>
      <c r="EK327" s="141"/>
      <c r="EL327" s="141"/>
      <c r="EM327" s="141"/>
      <c r="EN327" s="141"/>
      <c r="EO327" s="141"/>
      <c r="EP327" s="141"/>
      <c r="EQ327" s="141"/>
      <c r="ER327" s="141"/>
      <c r="ES327" s="141"/>
      <c r="ET327" s="141"/>
      <c r="EU327" s="141"/>
      <c r="EV327" s="141"/>
      <c r="EW327" s="141"/>
      <c r="EX327" s="141"/>
      <c r="EY327" s="141"/>
      <c r="EZ327" s="141"/>
      <c r="FA327" s="141"/>
      <c r="FB327" s="141"/>
      <c r="FC327" s="141"/>
      <c r="FD327" s="141"/>
      <c r="FE327" s="141"/>
      <c r="FF327" s="141"/>
      <c r="FG327" s="141"/>
      <c r="FH327" s="141"/>
      <c r="FI327" s="141"/>
      <c r="FJ327" s="141"/>
      <c r="FK327" s="141"/>
      <c r="FL327" s="141"/>
      <c r="FM327" s="141"/>
      <c r="FN327" s="141"/>
      <c r="FO327" s="141"/>
      <c r="FP327" s="141"/>
      <c r="FQ327" s="141"/>
      <c r="FR327" s="141"/>
      <c r="FS327" s="141"/>
      <c r="FT327" s="141"/>
      <c r="FU327" s="141"/>
      <c r="FV327" s="141"/>
      <c r="FW327" s="141"/>
      <c r="FX327" s="141"/>
      <c r="FY327" s="141"/>
      <c r="FZ327" s="141"/>
      <c r="GA327" s="141"/>
      <c r="GB327" s="141"/>
      <c r="GC327" s="141"/>
      <c r="GD327" s="141"/>
      <c r="GE327" s="141"/>
      <c r="GF327" s="141"/>
      <c r="GG327" s="141"/>
      <c r="GH327" s="141"/>
      <c r="GI327" s="141"/>
      <c r="GJ327" s="141"/>
      <c r="GK327" s="141"/>
      <c r="GL327" s="141"/>
      <c r="GM327" s="141"/>
      <c r="GN327" s="141"/>
      <c r="GO327" s="141"/>
      <c r="GP327" s="141"/>
      <c r="GQ327" s="141"/>
      <c r="GR327" s="141"/>
      <c r="GS327" s="141"/>
      <c r="GT327" s="141"/>
      <c r="GU327" s="141"/>
      <c r="GV327" s="141"/>
      <c r="GW327" s="141"/>
      <c r="GX327" s="141"/>
      <c r="GY327" s="141"/>
      <c r="GZ327" s="141"/>
      <c r="HA327" s="141"/>
      <c r="HB327" s="141"/>
      <c r="HC327" s="141"/>
      <c r="HD327" s="141"/>
      <c r="HE327" s="141"/>
      <c r="HF327" s="141"/>
      <c r="HG327" s="141"/>
      <c r="HH327" s="141"/>
      <c r="HI327" s="141"/>
      <c r="HJ327" s="141"/>
      <c r="HK327" s="141"/>
      <c r="HL327" s="141"/>
      <c r="HM327" s="141"/>
      <c r="HN327" s="141"/>
      <c r="HO327" s="141"/>
      <c r="HP327" s="141"/>
      <c r="HQ327" s="141"/>
      <c r="HR327" s="141"/>
      <c r="HS327" s="141"/>
      <c r="HT327" s="141"/>
      <c r="HU327" s="141"/>
      <c r="HV327" s="141"/>
      <c r="HW327" s="141"/>
      <c r="HX327" s="141"/>
      <c r="HY327" s="141"/>
      <c r="HZ327" s="141"/>
      <c r="IA327" s="141"/>
      <c r="IB327" s="141"/>
      <c r="IC327" s="141"/>
      <c r="ID327" s="141"/>
      <c r="IE327" s="141"/>
      <c r="IF327" s="141"/>
      <c r="IG327" s="141"/>
      <c r="IH327" s="141"/>
      <c r="II327" s="141"/>
      <c r="IJ327" s="141"/>
      <c r="IK327" s="141"/>
      <c r="IL327" s="141"/>
      <c r="IM327" s="141"/>
      <c r="IN327" s="141"/>
      <c r="IO327" s="141"/>
      <c r="IP327" s="141"/>
      <c r="IQ327" s="141"/>
      <c r="IR327" s="141"/>
      <c r="IS327" s="141"/>
      <c r="IT327" s="141"/>
      <c r="IU327" s="141"/>
      <c r="IV327" s="141"/>
      <c r="IW327" s="141"/>
      <c r="IX327" s="141"/>
      <c r="IY327" s="141"/>
      <c r="IZ327" s="141"/>
      <c r="JA327" s="141"/>
      <c r="JB327" s="141"/>
      <c r="JC327" s="141"/>
      <c r="JD327" s="141"/>
      <c r="JE327" s="141"/>
      <c r="JF327" s="141"/>
      <c r="JG327" s="141"/>
      <c r="JH327" s="141"/>
      <c r="JI327" s="141"/>
      <c r="JJ327" s="141"/>
      <c r="JK327" s="141"/>
      <c r="JL327" s="141"/>
      <c r="JM327" s="141"/>
      <c r="JN327" s="141"/>
      <c r="JO327" s="141"/>
      <c r="JP327" s="141"/>
      <c r="JQ327" s="141"/>
      <c r="JR327" s="141"/>
      <c r="JS327" s="141"/>
      <c r="JT327" s="141"/>
      <c r="JU327" s="141"/>
      <c r="JV327" s="141"/>
      <c r="JW327" s="141"/>
      <c r="JX327" s="141"/>
      <c r="JY327" s="141"/>
      <c r="JZ327" s="141"/>
      <c r="KA327" s="141"/>
      <c r="KB327" s="141"/>
      <c r="KC327" s="141"/>
      <c r="KD327" s="141"/>
      <c r="KE327" s="141"/>
      <c r="KF327" s="141"/>
      <c r="KG327" s="141"/>
      <c r="KH327" s="141"/>
      <c r="KI327" s="141"/>
      <c r="KJ327" s="141"/>
      <c r="KK327" s="141"/>
      <c r="KL327" s="141"/>
      <c r="KM327" s="141"/>
      <c r="KN327" s="141"/>
      <c r="KO327" s="141"/>
      <c r="KP327" s="141"/>
      <c r="KQ327" s="141"/>
      <c r="KR327" s="141"/>
      <c r="KS327" s="141"/>
      <c r="KT327" s="141"/>
      <c r="KU327" s="141"/>
      <c r="KV327" s="141"/>
      <c r="KW327" s="141"/>
      <c r="KX327" s="141"/>
      <c r="KY327" s="141"/>
      <c r="KZ327" s="141"/>
      <c r="LA327" s="141"/>
      <c r="LB327" s="141"/>
      <c r="LC327" s="141"/>
      <c r="LD327" s="141"/>
      <c r="LE327" s="141"/>
      <c r="LF327" s="141"/>
      <c r="LG327" s="141"/>
      <c r="LH327" s="141"/>
      <c r="LI327" s="141"/>
      <c r="LJ327" s="141"/>
      <c r="LK327" s="141"/>
      <c r="LL327" s="141"/>
      <c r="LM327" s="141"/>
      <c r="LN327" s="141"/>
      <c r="LO327" s="141"/>
      <c r="LP327" s="141"/>
      <c r="LQ327" s="141"/>
      <c r="LR327" s="141"/>
      <c r="LS327" s="141"/>
      <c r="LT327" s="141"/>
      <c r="LU327" s="141"/>
      <c r="LV327" s="141"/>
      <c r="LW327" s="141"/>
      <c r="LX327" s="141"/>
      <c r="LY327" s="141"/>
      <c r="LZ327" s="141"/>
      <c r="MA327" s="141"/>
      <c r="MB327" s="141"/>
      <c r="MC327" s="141"/>
      <c r="MD327" s="141"/>
      <c r="ME327" s="141"/>
      <c r="MF327" s="141"/>
      <c r="MG327" s="141"/>
      <c r="MH327" s="141"/>
      <c r="MI327" s="141"/>
      <c r="MJ327" s="141"/>
      <c r="MK327" s="141"/>
      <c r="ML327" s="141"/>
      <c r="MM327" s="141"/>
      <c r="MN327" s="141"/>
      <c r="MO327" s="141"/>
      <c r="MP327" s="141"/>
      <c r="MQ327" s="141"/>
      <c r="MR327" s="141"/>
      <c r="MS327" s="141"/>
      <c r="MT327" s="141"/>
      <c r="MU327" s="141"/>
      <c r="MV327" s="141"/>
      <c r="MW327" s="141"/>
      <c r="MX327" s="141"/>
      <c r="MY327" s="141"/>
      <c r="MZ327" s="141"/>
      <c r="NA327" s="141"/>
      <c r="NB327" s="141"/>
      <c r="NC327" s="141"/>
      <c r="ND327" s="141"/>
      <c r="NE327" s="141"/>
      <c r="NF327" s="141"/>
      <c r="NG327" s="141"/>
      <c r="NH327" s="141"/>
      <c r="NI327" s="141"/>
      <c r="NJ327" s="141"/>
      <c r="NK327" s="141"/>
      <c r="NL327" s="141"/>
      <c r="NM327" s="141"/>
      <c r="NN327" s="141"/>
      <c r="NO327" s="141"/>
      <c r="NP327" s="141"/>
      <c r="NQ327" s="141"/>
      <c r="NR327" s="141"/>
      <c r="NS327" s="141"/>
      <c r="NT327" s="141"/>
      <c r="NU327" s="141"/>
      <c r="NV327" s="141"/>
      <c r="NW327" s="141"/>
      <c r="NX327" s="141"/>
      <c r="NY327" s="141"/>
      <c r="NZ327" s="141"/>
      <c r="OA327" s="141"/>
      <c r="OB327" s="141"/>
      <c r="OC327" s="141"/>
      <c r="OD327" s="141"/>
      <c r="OE327" s="141"/>
      <c r="OF327" s="141"/>
      <c r="OG327" s="141"/>
      <c r="OH327" s="141"/>
      <c r="OI327" s="141"/>
      <c r="OJ327" s="141"/>
      <c r="OK327" s="141"/>
      <c r="OL327" s="141"/>
      <c r="OM327" s="141"/>
      <c r="ON327" s="141"/>
      <c r="OO327" s="141"/>
      <c r="OP327" s="141"/>
      <c r="OQ327" s="141"/>
      <c r="OR327" s="141"/>
      <c r="OS327" s="141"/>
      <c r="OT327" s="141"/>
      <c r="OU327" s="141"/>
      <c r="OV327" s="141"/>
      <c r="OW327" s="141"/>
      <c r="OX327" s="141"/>
      <c r="OY327" s="141"/>
      <c r="OZ327" s="141"/>
      <c r="PA327" s="141"/>
      <c r="PB327" s="141"/>
      <c r="PC327" s="141"/>
      <c r="PD327" s="141"/>
      <c r="PE327" s="141"/>
      <c r="PF327" s="141"/>
      <c r="PG327" s="141"/>
      <c r="PH327" s="141"/>
      <c r="PI327" s="141"/>
      <c r="PJ327" s="141"/>
      <c r="PK327" s="141"/>
      <c r="PL327" s="141"/>
      <c r="PM327" s="141"/>
      <c r="PN327" s="141"/>
      <c r="PO327" s="141"/>
      <c r="PP327" s="141"/>
      <c r="PQ327" s="141"/>
      <c r="PR327" s="141"/>
      <c r="PS327" s="141"/>
      <c r="PT327" s="141"/>
      <c r="PU327" s="141"/>
      <c r="PV327" s="141"/>
      <c r="PW327" s="141"/>
      <c r="PX327" s="141"/>
      <c r="PY327" s="141"/>
      <c r="PZ327" s="141"/>
      <c r="QA327" s="141"/>
      <c r="QB327" s="141"/>
      <c r="QC327" s="141"/>
      <c r="QD327" s="141"/>
      <c r="QE327" s="141"/>
      <c r="QF327" s="141"/>
      <c r="QG327" s="141"/>
      <c r="QH327" s="141"/>
      <c r="QI327" s="141"/>
      <c r="QJ327" s="141"/>
      <c r="QK327" s="141"/>
      <c r="QL327" s="141"/>
      <c r="QM327" s="141"/>
      <c r="QN327" s="141"/>
      <c r="QO327" s="141"/>
      <c r="QP327" s="141"/>
      <c r="QQ327" s="141"/>
      <c r="QR327" s="141"/>
      <c r="QS327" s="141"/>
      <c r="QT327" s="141"/>
      <c r="QU327" s="141"/>
      <c r="QV327" s="141"/>
      <c r="QW327" s="141"/>
      <c r="QX327" s="141"/>
      <c r="QY327" s="141"/>
      <c r="QZ327" s="141"/>
      <c r="RA327" s="141"/>
      <c r="RB327" s="141"/>
      <c r="RC327" s="141"/>
      <c r="RD327" s="141"/>
      <c r="RE327" s="141"/>
      <c r="RF327" s="141"/>
      <c r="RG327" s="141"/>
      <c r="RH327" s="141"/>
      <c r="RI327" s="141"/>
      <c r="RJ327" s="141"/>
      <c r="RK327" s="141"/>
      <c r="RL327" s="141"/>
      <c r="RM327" s="141"/>
      <c r="RN327" s="141"/>
      <c r="RO327" s="141"/>
      <c r="RP327" s="141"/>
      <c r="RQ327" s="141"/>
      <c r="RR327" s="141"/>
      <c r="RS327" s="141"/>
      <c r="RT327" s="141"/>
      <c r="RU327" s="141"/>
      <c r="RV327" s="141"/>
      <c r="RW327" s="141"/>
      <c r="RX327" s="141"/>
      <c r="RY327" s="141"/>
      <c r="RZ327" s="141"/>
      <c r="SA327" s="141"/>
      <c r="SB327" s="141"/>
      <c r="SC327" s="141"/>
      <c r="SD327" s="141"/>
      <c r="SE327" s="141"/>
      <c r="SF327" s="141"/>
      <c r="SG327" s="141"/>
      <c r="SH327" s="141"/>
      <c r="SI327" s="141"/>
      <c r="SJ327" s="141"/>
      <c r="SK327" s="141"/>
      <c r="SL327" s="141"/>
      <c r="SM327" s="141"/>
      <c r="SN327" s="141"/>
      <c r="SO327" s="141"/>
      <c r="SP327" s="141"/>
      <c r="SQ327" s="141"/>
      <c r="SR327" s="141"/>
      <c r="SS327" s="141"/>
      <c r="ST327" s="141"/>
      <c r="SU327" s="141"/>
      <c r="SV327" s="141"/>
      <c r="SW327" s="141"/>
      <c r="SX327" s="141"/>
      <c r="SY327" s="141"/>
      <c r="SZ327" s="141"/>
      <c r="TA327" s="141"/>
      <c r="TB327" s="141"/>
      <c r="TC327" s="141"/>
      <c r="TD327" s="141"/>
      <c r="TE327" s="141"/>
      <c r="TF327" s="141"/>
      <c r="TG327" s="141"/>
      <c r="TH327" s="141"/>
      <c r="TI327" s="141"/>
      <c r="TJ327" s="141"/>
      <c r="TK327" s="141"/>
      <c r="TL327" s="141"/>
      <c r="TM327" s="141"/>
      <c r="TN327" s="141"/>
      <c r="TO327" s="141"/>
      <c r="TP327" s="141"/>
      <c r="TQ327" s="141"/>
      <c r="TR327" s="141"/>
      <c r="TS327" s="141"/>
      <c r="TT327" s="141"/>
      <c r="TU327" s="141"/>
      <c r="TV327" s="141"/>
      <c r="TW327" s="141"/>
      <c r="TX327" s="141"/>
      <c r="TY327" s="141"/>
      <c r="TZ327" s="141"/>
      <c r="UA327" s="141"/>
      <c r="UB327" s="141"/>
      <c r="UC327" s="141"/>
      <c r="UD327" s="141"/>
      <c r="UE327" s="141"/>
      <c r="UF327" s="141"/>
      <c r="UG327" s="141"/>
      <c r="UH327" s="141"/>
      <c r="UI327" s="141"/>
      <c r="UJ327" s="141"/>
      <c r="UK327" s="141"/>
      <c r="UL327" s="141"/>
      <c r="UM327" s="141"/>
      <c r="UN327" s="141"/>
      <c r="UO327" s="141"/>
      <c r="UP327" s="141"/>
      <c r="UQ327" s="141"/>
      <c r="UR327" s="141"/>
      <c r="US327" s="141"/>
      <c r="UT327" s="141"/>
      <c r="UU327" s="141"/>
      <c r="UV327" s="141"/>
      <c r="UW327" s="141"/>
      <c r="UX327" s="141"/>
      <c r="UY327" s="141"/>
      <c r="UZ327" s="141"/>
      <c r="VA327" s="141"/>
      <c r="VB327" s="141"/>
      <c r="VC327" s="141"/>
      <c r="VD327" s="141"/>
      <c r="VE327" s="141"/>
      <c r="VF327" s="141"/>
      <c r="VG327" s="141"/>
      <c r="VH327" s="141"/>
      <c r="VI327" s="141"/>
      <c r="VJ327" s="141"/>
      <c r="VK327" s="141"/>
      <c r="VL327" s="141"/>
      <c r="VM327" s="141"/>
      <c r="VN327" s="141"/>
      <c r="VO327" s="141"/>
      <c r="VP327" s="141"/>
      <c r="VQ327" s="141"/>
      <c r="VR327" s="141"/>
      <c r="VS327" s="141"/>
      <c r="VT327" s="141"/>
      <c r="VU327" s="141"/>
      <c r="VV327" s="141"/>
      <c r="VW327" s="141"/>
      <c r="VX327" s="141"/>
      <c r="VY327" s="141"/>
      <c r="VZ327" s="141"/>
      <c r="WA327" s="141"/>
      <c r="WB327" s="141"/>
      <c r="WC327" s="141"/>
      <c r="WD327" s="141"/>
      <c r="WE327" s="141"/>
      <c r="WF327" s="141"/>
      <c r="WG327" s="141"/>
      <c r="WH327" s="141"/>
      <c r="WI327" s="141"/>
      <c r="WJ327" s="141"/>
      <c r="WK327" s="141"/>
      <c r="WL327" s="141"/>
      <c r="WM327" s="141"/>
      <c r="WN327" s="141"/>
      <c r="WO327" s="141"/>
      <c r="WP327" s="141"/>
      <c r="WQ327" s="141"/>
      <c r="WR327" s="141"/>
      <c r="WS327" s="141"/>
      <c r="WT327" s="141"/>
      <c r="WU327" s="141"/>
      <c r="WV327" s="141"/>
      <c r="WW327" s="141"/>
      <c r="WX327" s="141"/>
      <c r="WY327" s="141"/>
      <c r="WZ327" s="141"/>
      <c r="XA327" s="141"/>
      <c r="XB327" s="141"/>
      <c r="XC327" s="141"/>
      <c r="XD327" s="141"/>
      <c r="XE327" s="141"/>
      <c r="XF327" s="141"/>
      <c r="XG327" s="141"/>
      <c r="XH327" s="141"/>
      <c r="XI327" s="141"/>
      <c r="XJ327" s="141"/>
      <c r="XK327" s="141"/>
      <c r="XL327" s="141"/>
      <c r="XM327" s="141"/>
      <c r="XN327" s="141"/>
      <c r="XO327" s="141"/>
      <c r="XP327" s="141"/>
      <c r="XQ327" s="141"/>
      <c r="XR327" s="141"/>
      <c r="XS327" s="141"/>
      <c r="XT327" s="141"/>
      <c r="XU327" s="141"/>
      <c r="XV327" s="141"/>
      <c r="XW327" s="141"/>
      <c r="XX327" s="141"/>
      <c r="XY327" s="141"/>
      <c r="XZ327" s="141"/>
      <c r="YA327" s="141"/>
      <c r="YB327" s="141"/>
      <c r="YC327" s="141"/>
      <c r="YD327" s="141"/>
      <c r="YE327" s="141"/>
      <c r="YF327" s="141"/>
      <c r="YG327" s="141"/>
      <c r="YH327" s="141"/>
      <c r="YI327" s="141"/>
      <c r="YJ327" s="141"/>
      <c r="YK327" s="141"/>
      <c r="YL327" s="141"/>
      <c r="YM327" s="141"/>
      <c r="YN327" s="141"/>
      <c r="YO327" s="141"/>
      <c r="YP327" s="141"/>
      <c r="YQ327" s="141"/>
      <c r="YR327" s="141"/>
      <c r="YS327" s="141"/>
      <c r="YT327" s="141"/>
      <c r="YU327" s="141"/>
      <c r="YV327" s="141"/>
      <c r="YW327" s="141"/>
      <c r="YX327" s="141"/>
      <c r="YY327" s="141"/>
      <c r="YZ327" s="141"/>
      <c r="ZA327" s="141"/>
      <c r="ZB327" s="141"/>
      <c r="ZC327" s="141"/>
      <c r="ZD327" s="141"/>
      <c r="ZE327" s="141"/>
      <c r="ZF327" s="141"/>
      <c r="ZG327" s="141"/>
      <c r="ZH327" s="141"/>
      <c r="ZI327" s="141"/>
      <c r="ZJ327" s="141"/>
      <c r="ZK327" s="141"/>
      <c r="ZL327" s="141"/>
      <c r="ZM327" s="141"/>
      <c r="ZN327" s="141"/>
      <c r="ZO327" s="141"/>
      <c r="ZP327" s="141"/>
      <c r="ZQ327" s="141"/>
      <c r="ZR327" s="141"/>
      <c r="ZS327" s="141"/>
      <c r="ZT327" s="141"/>
      <c r="ZU327" s="141"/>
      <c r="ZV327" s="141"/>
      <c r="ZW327" s="141"/>
      <c r="ZX327" s="141"/>
      <c r="ZY327" s="141"/>
      <c r="ZZ327" s="141"/>
      <c r="AAA327" s="141"/>
      <c r="AAB327" s="141"/>
      <c r="AAC327" s="141"/>
      <c r="AAD327" s="141"/>
      <c r="AAE327" s="141"/>
      <c r="AAF327" s="141"/>
      <c r="AAG327" s="141"/>
      <c r="AAH327" s="141"/>
      <c r="AAI327" s="141"/>
      <c r="AAJ327" s="141"/>
      <c r="AAK327" s="141"/>
      <c r="AAL327" s="141"/>
      <c r="AAM327" s="141"/>
      <c r="AAN327" s="141"/>
      <c r="AAO327" s="141"/>
      <c r="AAP327" s="141"/>
      <c r="AAQ327" s="141"/>
      <c r="AAR327" s="141"/>
      <c r="AAS327" s="141"/>
      <c r="AAT327" s="141"/>
      <c r="AAU327" s="141"/>
      <c r="AAV327" s="141"/>
      <c r="AAW327" s="141"/>
      <c r="AAX327" s="141"/>
      <c r="AAY327" s="141"/>
      <c r="AAZ327" s="141"/>
      <c r="ABA327" s="141"/>
      <c r="ABB327" s="141"/>
      <c r="ABC327" s="141"/>
      <c r="ABD327" s="141"/>
      <c r="ABE327" s="141"/>
      <c r="ABF327" s="141"/>
      <c r="ABG327" s="141"/>
      <c r="ABH327" s="141"/>
      <c r="ABI327" s="141"/>
      <c r="ABJ327" s="141"/>
      <c r="ABK327" s="141"/>
      <c r="ABL327" s="141"/>
      <c r="ABM327" s="141"/>
      <c r="ABN327" s="141"/>
      <c r="ABO327" s="141"/>
      <c r="ABP327" s="141"/>
      <c r="ABQ327" s="141"/>
      <c r="ABR327" s="141"/>
      <c r="ABS327" s="141"/>
      <c r="ABT327" s="141"/>
      <c r="ABU327" s="141"/>
      <c r="ABV327" s="141"/>
      <c r="ABW327" s="141"/>
      <c r="ABX327" s="141"/>
      <c r="ABY327" s="141"/>
      <c r="ABZ327" s="141"/>
      <c r="ACA327" s="141"/>
      <c r="ACB327" s="141"/>
      <c r="ACC327" s="141"/>
      <c r="ACD327" s="141"/>
      <c r="ACE327" s="141"/>
      <c r="ACF327" s="141"/>
      <c r="ACG327" s="141"/>
      <c r="ACH327" s="141"/>
      <c r="ACI327" s="141"/>
      <c r="ACJ327" s="141"/>
      <c r="ACK327" s="141"/>
      <c r="ACL327" s="141"/>
      <c r="ACM327" s="141"/>
      <c r="ACN327" s="141"/>
      <c r="ACO327" s="141"/>
      <c r="ACP327" s="141"/>
      <c r="ACQ327" s="141"/>
      <c r="ACR327" s="141"/>
      <c r="ACS327" s="141"/>
      <c r="ACT327" s="141"/>
      <c r="ACU327" s="141"/>
      <c r="ACV327" s="141"/>
      <c r="ACW327" s="141"/>
      <c r="ACX327" s="141"/>
      <c r="ACY327" s="141"/>
      <c r="ACZ327" s="141"/>
      <c r="ADA327" s="141"/>
      <c r="ADB327" s="141"/>
      <c r="ADC327" s="141"/>
      <c r="ADD327" s="141"/>
      <c r="ADE327" s="141"/>
      <c r="ADF327" s="141"/>
      <c r="ADG327" s="141"/>
      <c r="ADH327" s="141"/>
      <c r="ADI327" s="141"/>
      <c r="ADJ327" s="141"/>
      <c r="ADK327" s="141"/>
      <c r="ADL327" s="141"/>
      <c r="ADM327" s="141"/>
      <c r="ADN327" s="141"/>
      <c r="ADO327" s="141"/>
      <c r="ADP327" s="141"/>
      <c r="ADQ327" s="141"/>
      <c r="ADR327" s="141"/>
      <c r="ADS327" s="141"/>
      <c r="ADT327" s="141"/>
      <c r="ADU327" s="141"/>
      <c r="ADV327" s="141"/>
      <c r="ADW327" s="141"/>
      <c r="ADX327" s="141"/>
      <c r="ADY327" s="141"/>
      <c r="ADZ327" s="141"/>
      <c r="AEA327" s="141"/>
      <c r="AEB327" s="141"/>
      <c r="AEC327" s="141"/>
      <c r="AED327" s="141"/>
    </row>
    <row r="328" spans="1:810" s="199" customFormat="1" ht="15" customHeight="1" x14ac:dyDescent="0.3">
      <c r="A328" s="192"/>
      <c r="B328" s="192"/>
      <c r="C328" s="197"/>
      <c r="D328" s="239"/>
      <c r="E328" s="200"/>
      <c r="F328" s="195"/>
      <c r="G328" s="201"/>
      <c r="H328" s="194"/>
      <c r="I328" s="201"/>
      <c r="J328" s="202"/>
      <c r="K328" s="203"/>
      <c r="L328" s="192"/>
      <c r="M328" s="193"/>
      <c r="N328" s="194"/>
      <c r="O328" s="195"/>
      <c r="P328" s="196"/>
      <c r="Q328" s="197"/>
      <c r="R328" s="236"/>
      <c r="S328"/>
      <c r="T328" s="243"/>
      <c r="U328" s="211"/>
      <c r="V328" s="211"/>
      <c r="W328" s="244"/>
      <c r="X328" s="244"/>
      <c r="Y328" s="244"/>
      <c r="Z328" s="244"/>
      <c r="AA328" s="244"/>
      <c r="AB328" s="244"/>
      <c r="AC328" s="245"/>
      <c r="AD328" s="246"/>
      <c r="AE328" s="246"/>
      <c r="AF328" s="246"/>
      <c r="AG328" s="246"/>
      <c r="AH328" s="246"/>
      <c r="AI328" s="246"/>
      <c r="AJ328" s="246"/>
      <c r="AK328" s="246"/>
      <c r="AL328" s="246"/>
      <c r="AM328" s="246"/>
      <c r="AN328" s="246"/>
      <c r="AO328" s="246"/>
      <c r="AP328" s="141"/>
      <c r="BH328" s="141"/>
      <c r="BI328" s="141"/>
      <c r="BJ328" s="141"/>
      <c r="BK328" s="141"/>
      <c r="BL328" s="141"/>
      <c r="BM328" s="141"/>
      <c r="BN328" s="141"/>
      <c r="BO328" s="141"/>
      <c r="BP328" s="141"/>
      <c r="BQ328" s="141"/>
      <c r="BR328" s="141"/>
      <c r="BS328" s="141"/>
      <c r="BT328" s="141"/>
      <c r="BU328" s="141"/>
      <c r="BV328" s="141"/>
      <c r="BW328" s="141"/>
      <c r="BX328" s="141"/>
      <c r="BY328" s="141"/>
      <c r="BZ328" s="141"/>
      <c r="CA328" s="141"/>
      <c r="CB328" s="141"/>
      <c r="CC328" s="141"/>
      <c r="CD328" s="141"/>
      <c r="CE328" s="141"/>
      <c r="CF328" s="141"/>
      <c r="CG328" s="141"/>
      <c r="CH328" s="141"/>
      <c r="CI328" s="141"/>
      <c r="CJ328" s="141"/>
      <c r="CK328" s="141"/>
      <c r="CL328" s="141"/>
      <c r="CM328" s="141"/>
      <c r="CN328" s="141"/>
      <c r="CO328" s="141"/>
      <c r="CP328" s="141"/>
      <c r="CQ328" s="141"/>
      <c r="CR328" s="141"/>
      <c r="CS328" s="141"/>
      <c r="CT328" s="141"/>
      <c r="CU328" s="141"/>
      <c r="CV328" s="141"/>
      <c r="CW328" s="141"/>
      <c r="CX328" s="141"/>
      <c r="CY328" s="141"/>
      <c r="CZ328" s="141"/>
      <c r="DA328" s="141"/>
      <c r="DB328" s="141"/>
      <c r="DC328" s="141"/>
      <c r="DD328" s="141"/>
      <c r="DE328" s="141"/>
      <c r="DF328" s="141"/>
      <c r="DG328" s="141"/>
      <c r="DH328" s="141"/>
      <c r="DI328" s="141"/>
      <c r="DJ328" s="141"/>
      <c r="DK328" s="141"/>
      <c r="DL328" s="141"/>
      <c r="DM328" s="141"/>
      <c r="DN328" s="141"/>
      <c r="DO328" s="141"/>
      <c r="DP328" s="141"/>
      <c r="DQ328" s="141"/>
      <c r="DR328" s="141"/>
      <c r="DS328" s="141"/>
      <c r="DT328" s="141"/>
      <c r="DU328" s="141"/>
      <c r="DV328" s="141"/>
      <c r="DW328" s="141"/>
      <c r="DX328" s="141"/>
      <c r="DY328" s="141"/>
      <c r="DZ328" s="141"/>
      <c r="EA328" s="141"/>
      <c r="EB328" s="141"/>
      <c r="EC328" s="141"/>
      <c r="ED328" s="141"/>
      <c r="EE328" s="141"/>
      <c r="EF328" s="141"/>
      <c r="EG328" s="141"/>
      <c r="EH328" s="141"/>
      <c r="EI328" s="141"/>
      <c r="EJ328" s="141"/>
      <c r="EK328" s="141"/>
      <c r="EL328" s="141"/>
      <c r="EM328" s="141"/>
      <c r="EN328" s="141"/>
      <c r="EO328" s="141"/>
      <c r="EP328" s="141"/>
      <c r="EQ328" s="141"/>
      <c r="ER328" s="141"/>
      <c r="ES328" s="141"/>
      <c r="ET328" s="141"/>
      <c r="EU328" s="141"/>
      <c r="EV328" s="141"/>
      <c r="EW328" s="141"/>
      <c r="EX328" s="141"/>
      <c r="EY328" s="141"/>
      <c r="EZ328" s="141"/>
      <c r="FA328" s="141"/>
      <c r="FB328" s="141"/>
      <c r="FC328" s="141"/>
      <c r="FD328" s="141"/>
      <c r="FE328" s="141"/>
      <c r="FF328" s="141"/>
      <c r="FG328" s="141"/>
      <c r="FH328" s="141"/>
      <c r="FI328" s="141"/>
      <c r="FJ328" s="141"/>
      <c r="FK328" s="141"/>
      <c r="FL328" s="141"/>
      <c r="FM328" s="141"/>
      <c r="FN328" s="141"/>
      <c r="FO328" s="141"/>
      <c r="FP328" s="141"/>
      <c r="FQ328" s="141"/>
      <c r="FR328" s="141"/>
      <c r="FS328" s="141"/>
      <c r="FT328" s="141"/>
      <c r="FU328" s="141"/>
      <c r="FV328" s="141"/>
      <c r="FW328" s="141"/>
      <c r="FX328" s="141"/>
      <c r="FY328" s="141"/>
      <c r="FZ328" s="141"/>
      <c r="GA328" s="141"/>
      <c r="GB328" s="141"/>
      <c r="GC328" s="141"/>
      <c r="GD328" s="141"/>
      <c r="GE328" s="141"/>
      <c r="GF328" s="141"/>
      <c r="GG328" s="141"/>
      <c r="GH328" s="141"/>
      <c r="GI328" s="141"/>
      <c r="GJ328" s="141"/>
      <c r="GK328" s="141"/>
      <c r="GL328" s="141"/>
      <c r="GM328" s="141"/>
      <c r="GN328" s="141"/>
      <c r="GO328" s="141"/>
      <c r="GP328" s="141"/>
      <c r="GQ328" s="141"/>
      <c r="GR328" s="141"/>
      <c r="GS328" s="141"/>
      <c r="GT328" s="141"/>
      <c r="GU328" s="141"/>
      <c r="GV328" s="141"/>
      <c r="GW328" s="141"/>
      <c r="GX328" s="141"/>
      <c r="GY328" s="141"/>
      <c r="GZ328" s="141"/>
      <c r="HA328" s="141"/>
      <c r="HB328" s="141"/>
      <c r="HC328" s="141"/>
      <c r="HD328" s="141"/>
      <c r="HE328" s="141"/>
      <c r="HF328" s="141"/>
      <c r="HG328" s="141"/>
      <c r="HH328" s="141"/>
      <c r="HI328" s="141"/>
      <c r="HJ328" s="141"/>
      <c r="HK328" s="141"/>
      <c r="HL328" s="141"/>
      <c r="HM328" s="141"/>
      <c r="HN328" s="141"/>
      <c r="HO328" s="141"/>
      <c r="HP328" s="141"/>
      <c r="HQ328" s="141"/>
      <c r="HR328" s="141"/>
      <c r="HS328" s="141"/>
      <c r="HT328" s="141"/>
      <c r="HU328" s="141"/>
      <c r="HV328" s="141"/>
      <c r="HW328" s="141"/>
      <c r="HX328" s="141"/>
      <c r="HY328" s="141"/>
      <c r="HZ328" s="141"/>
      <c r="IA328" s="141"/>
      <c r="IB328" s="141"/>
      <c r="IC328" s="141"/>
      <c r="ID328" s="141"/>
      <c r="IE328" s="141"/>
      <c r="IF328" s="141"/>
      <c r="IG328" s="141"/>
      <c r="IH328" s="141"/>
      <c r="II328" s="141"/>
      <c r="IJ328" s="141"/>
      <c r="IK328" s="141"/>
      <c r="IL328" s="141"/>
      <c r="IM328" s="141"/>
      <c r="IN328" s="141"/>
      <c r="IO328" s="141"/>
      <c r="IP328" s="141"/>
      <c r="IQ328" s="141"/>
      <c r="IR328" s="141"/>
      <c r="IS328" s="141"/>
      <c r="IT328" s="141"/>
      <c r="IU328" s="141"/>
      <c r="IV328" s="141"/>
      <c r="IW328" s="141"/>
      <c r="IX328" s="141"/>
      <c r="IY328" s="141"/>
      <c r="IZ328" s="141"/>
      <c r="JA328" s="141"/>
      <c r="JB328" s="141"/>
      <c r="JC328" s="141"/>
      <c r="JD328" s="141"/>
      <c r="JE328" s="141"/>
      <c r="JF328" s="141"/>
      <c r="JG328" s="141"/>
      <c r="JH328" s="141"/>
      <c r="JI328" s="141"/>
      <c r="JJ328" s="141"/>
      <c r="JK328" s="141"/>
      <c r="JL328" s="141"/>
      <c r="JM328" s="141"/>
      <c r="JN328" s="141"/>
      <c r="JO328" s="141"/>
      <c r="JP328" s="141"/>
      <c r="JQ328" s="141"/>
      <c r="JR328" s="141"/>
      <c r="JS328" s="141"/>
      <c r="JT328" s="141"/>
      <c r="JU328" s="141"/>
      <c r="JV328" s="141"/>
      <c r="JW328" s="141"/>
      <c r="JX328" s="141"/>
      <c r="JY328" s="141"/>
      <c r="JZ328" s="141"/>
      <c r="KA328" s="141"/>
      <c r="KB328" s="141"/>
      <c r="KC328" s="141"/>
      <c r="KD328" s="141"/>
      <c r="KE328" s="141"/>
      <c r="KF328" s="141"/>
      <c r="KG328" s="141"/>
      <c r="KH328" s="141"/>
      <c r="KI328" s="141"/>
      <c r="KJ328" s="141"/>
      <c r="KK328" s="141"/>
      <c r="KL328" s="141"/>
      <c r="KM328" s="141"/>
      <c r="KN328" s="141"/>
      <c r="KO328" s="141"/>
      <c r="KP328" s="141"/>
      <c r="KQ328" s="141"/>
      <c r="KR328" s="141"/>
      <c r="KS328" s="141"/>
      <c r="KT328" s="141"/>
      <c r="KU328" s="141"/>
      <c r="KV328" s="141"/>
      <c r="KW328" s="141"/>
      <c r="KX328" s="141"/>
      <c r="KY328" s="141"/>
      <c r="KZ328" s="141"/>
      <c r="LA328" s="141"/>
      <c r="LB328" s="141"/>
      <c r="LC328" s="141"/>
      <c r="LD328" s="141"/>
      <c r="LE328" s="141"/>
      <c r="LF328" s="141"/>
      <c r="LG328" s="141"/>
      <c r="LH328" s="141"/>
      <c r="LI328" s="141"/>
      <c r="LJ328" s="141"/>
      <c r="LK328" s="141"/>
      <c r="LL328" s="141"/>
      <c r="LM328" s="141"/>
      <c r="LN328" s="141"/>
      <c r="LO328" s="141"/>
      <c r="LP328" s="141"/>
      <c r="LQ328" s="141"/>
      <c r="LR328" s="141"/>
      <c r="LS328" s="141"/>
      <c r="LT328" s="141"/>
      <c r="LU328" s="141"/>
      <c r="LV328" s="141"/>
      <c r="LW328" s="141"/>
      <c r="LX328" s="141"/>
      <c r="LY328" s="141"/>
      <c r="LZ328" s="141"/>
      <c r="MA328" s="141"/>
      <c r="MB328" s="141"/>
      <c r="MC328" s="141"/>
      <c r="MD328" s="141"/>
      <c r="ME328" s="141"/>
      <c r="MF328" s="141"/>
      <c r="MG328" s="141"/>
      <c r="MH328" s="141"/>
      <c r="MI328" s="141"/>
      <c r="MJ328" s="141"/>
      <c r="MK328" s="141"/>
      <c r="ML328" s="141"/>
      <c r="MM328" s="141"/>
      <c r="MN328" s="141"/>
      <c r="MO328" s="141"/>
      <c r="MP328" s="141"/>
      <c r="MQ328" s="141"/>
      <c r="MR328" s="141"/>
      <c r="MS328" s="141"/>
      <c r="MT328" s="141"/>
      <c r="MU328" s="141"/>
      <c r="MV328" s="141"/>
      <c r="MW328" s="141"/>
      <c r="MX328" s="141"/>
      <c r="MY328" s="141"/>
      <c r="MZ328" s="141"/>
      <c r="NA328" s="141"/>
      <c r="NB328" s="141"/>
      <c r="NC328" s="141"/>
      <c r="ND328" s="141"/>
      <c r="NE328" s="141"/>
      <c r="NF328" s="141"/>
      <c r="NG328" s="141"/>
      <c r="NH328" s="141"/>
      <c r="NI328" s="141"/>
      <c r="NJ328" s="141"/>
      <c r="NK328" s="141"/>
      <c r="NL328" s="141"/>
      <c r="NM328" s="141"/>
      <c r="NN328" s="141"/>
      <c r="NO328" s="141"/>
      <c r="NP328" s="141"/>
      <c r="NQ328" s="141"/>
      <c r="NR328" s="141"/>
      <c r="NS328" s="141"/>
      <c r="NT328" s="141"/>
      <c r="NU328" s="141"/>
      <c r="NV328" s="141"/>
      <c r="NW328" s="141"/>
      <c r="NX328" s="141"/>
      <c r="NY328" s="141"/>
      <c r="NZ328" s="141"/>
      <c r="OA328" s="141"/>
      <c r="OB328" s="141"/>
      <c r="OC328" s="141"/>
      <c r="OD328" s="141"/>
      <c r="OE328" s="141"/>
      <c r="OF328" s="141"/>
      <c r="OG328" s="141"/>
      <c r="OH328" s="141"/>
      <c r="OI328" s="141"/>
      <c r="OJ328" s="141"/>
      <c r="OK328" s="141"/>
      <c r="OL328" s="141"/>
      <c r="OM328" s="141"/>
      <c r="ON328" s="141"/>
      <c r="OO328" s="141"/>
      <c r="OP328" s="141"/>
      <c r="OQ328" s="141"/>
      <c r="OR328" s="141"/>
      <c r="OS328" s="141"/>
      <c r="OT328" s="141"/>
      <c r="OU328" s="141"/>
      <c r="OV328" s="141"/>
      <c r="OW328" s="141"/>
      <c r="OX328" s="141"/>
      <c r="OY328" s="141"/>
      <c r="OZ328" s="141"/>
      <c r="PA328" s="141"/>
      <c r="PB328" s="141"/>
      <c r="PC328" s="141"/>
      <c r="PD328" s="141"/>
      <c r="PE328" s="141"/>
      <c r="PF328" s="141"/>
      <c r="PG328" s="141"/>
      <c r="PH328" s="141"/>
      <c r="PI328" s="141"/>
      <c r="PJ328" s="141"/>
      <c r="PK328" s="141"/>
      <c r="PL328" s="141"/>
      <c r="PM328" s="141"/>
      <c r="PN328" s="141"/>
      <c r="PO328" s="141"/>
      <c r="PP328" s="141"/>
      <c r="PQ328" s="141"/>
      <c r="PR328" s="141"/>
      <c r="PS328" s="141"/>
      <c r="PT328" s="141"/>
      <c r="PU328" s="141"/>
      <c r="PV328" s="141"/>
      <c r="PW328" s="141"/>
      <c r="PX328" s="141"/>
      <c r="PY328" s="141"/>
      <c r="PZ328" s="141"/>
      <c r="QA328" s="141"/>
      <c r="QB328" s="141"/>
      <c r="QC328" s="141"/>
      <c r="QD328" s="141"/>
      <c r="QE328" s="141"/>
      <c r="QF328" s="141"/>
      <c r="QG328" s="141"/>
      <c r="QH328" s="141"/>
      <c r="QI328" s="141"/>
      <c r="QJ328" s="141"/>
      <c r="QK328" s="141"/>
      <c r="QL328" s="141"/>
      <c r="QM328" s="141"/>
      <c r="QN328" s="141"/>
      <c r="QO328" s="141"/>
      <c r="QP328" s="141"/>
      <c r="QQ328" s="141"/>
      <c r="QR328" s="141"/>
      <c r="QS328" s="141"/>
      <c r="QT328" s="141"/>
      <c r="QU328" s="141"/>
      <c r="QV328" s="141"/>
      <c r="QW328" s="141"/>
      <c r="QX328" s="141"/>
      <c r="QY328" s="141"/>
      <c r="QZ328" s="141"/>
      <c r="RA328" s="141"/>
      <c r="RB328" s="141"/>
      <c r="RC328" s="141"/>
      <c r="RD328" s="141"/>
      <c r="RE328" s="141"/>
      <c r="RF328" s="141"/>
      <c r="RG328" s="141"/>
      <c r="RH328" s="141"/>
      <c r="RI328" s="141"/>
      <c r="RJ328" s="141"/>
      <c r="RK328" s="141"/>
      <c r="RL328" s="141"/>
      <c r="RM328" s="141"/>
      <c r="RN328" s="141"/>
      <c r="RO328" s="141"/>
      <c r="RP328" s="141"/>
      <c r="RQ328" s="141"/>
      <c r="RR328" s="141"/>
      <c r="RS328" s="141"/>
      <c r="RT328" s="141"/>
      <c r="RU328" s="141"/>
      <c r="RV328" s="141"/>
      <c r="RW328" s="141"/>
      <c r="RX328" s="141"/>
      <c r="RY328" s="141"/>
      <c r="RZ328" s="141"/>
      <c r="SA328" s="141"/>
      <c r="SB328" s="141"/>
      <c r="SC328" s="141"/>
      <c r="SD328" s="141"/>
      <c r="SE328" s="141"/>
      <c r="SF328" s="141"/>
      <c r="SG328" s="141"/>
      <c r="SH328" s="141"/>
      <c r="SI328" s="141"/>
      <c r="SJ328" s="141"/>
      <c r="SK328" s="141"/>
      <c r="SL328" s="141"/>
      <c r="SM328" s="141"/>
      <c r="SN328" s="141"/>
      <c r="SO328" s="141"/>
      <c r="SP328" s="141"/>
      <c r="SQ328" s="141"/>
      <c r="SR328" s="141"/>
      <c r="SS328" s="141"/>
      <c r="ST328" s="141"/>
      <c r="SU328" s="141"/>
      <c r="SV328" s="141"/>
      <c r="SW328" s="141"/>
      <c r="SX328" s="141"/>
      <c r="SY328" s="141"/>
      <c r="SZ328" s="141"/>
      <c r="TA328" s="141"/>
      <c r="TB328" s="141"/>
      <c r="TC328" s="141"/>
      <c r="TD328" s="141"/>
      <c r="TE328" s="141"/>
      <c r="TF328" s="141"/>
      <c r="TG328" s="141"/>
      <c r="TH328" s="141"/>
      <c r="TI328" s="141"/>
      <c r="TJ328" s="141"/>
      <c r="TK328" s="141"/>
      <c r="TL328" s="141"/>
      <c r="TM328" s="141"/>
      <c r="TN328" s="141"/>
      <c r="TO328" s="141"/>
      <c r="TP328" s="141"/>
      <c r="TQ328" s="141"/>
      <c r="TR328" s="141"/>
      <c r="TS328" s="141"/>
      <c r="TT328" s="141"/>
      <c r="TU328" s="141"/>
      <c r="TV328" s="141"/>
      <c r="TW328" s="141"/>
      <c r="TX328" s="141"/>
      <c r="TY328" s="141"/>
      <c r="TZ328" s="141"/>
      <c r="UA328" s="141"/>
      <c r="UB328" s="141"/>
      <c r="UC328" s="141"/>
      <c r="UD328" s="141"/>
      <c r="UE328" s="141"/>
      <c r="UF328" s="141"/>
      <c r="UG328" s="141"/>
      <c r="UH328" s="141"/>
      <c r="UI328" s="141"/>
      <c r="UJ328" s="141"/>
      <c r="UK328" s="141"/>
      <c r="UL328" s="141"/>
      <c r="UM328" s="141"/>
      <c r="UN328" s="141"/>
      <c r="UO328" s="141"/>
      <c r="UP328" s="141"/>
      <c r="UQ328" s="141"/>
      <c r="UR328" s="141"/>
      <c r="US328" s="141"/>
      <c r="UT328" s="141"/>
      <c r="UU328" s="141"/>
      <c r="UV328" s="141"/>
      <c r="UW328" s="141"/>
      <c r="UX328" s="141"/>
      <c r="UY328" s="141"/>
      <c r="UZ328" s="141"/>
      <c r="VA328" s="141"/>
      <c r="VB328" s="141"/>
      <c r="VC328" s="141"/>
      <c r="VD328" s="141"/>
      <c r="VE328" s="141"/>
      <c r="VF328" s="141"/>
      <c r="VG328" s="141"/>
      <c r="VH328" s="141"/>
      <c r="VI328" s="141"/>
      <c r="VJ328" s="141"/>
      <c r="VK328" s="141"/>
      <c r="VL328" s="141"/>
      <c r="VM328" s="141"/>
      <c r="VN328" s="141"/>
      <c r="VO328" s="141"/>
      <c r="VP328" s="141"/>
      <c r="VQ328" s="141"/>
      <c r="VR328" s="141"/>
      <c r="VS328" s="141"/>
      <c r="VT328" s="141"/>
      <c r="VU328" s="141"/>
      <c r="VV328" s="141"/>
      <c r="VW328" s="141"/>
      <c r="VX328" s="141"/>
      <c r="VY328" s="141"/>
      <c r="VZ328" s="141"/>
      <c r="WA328" s="141"/>
      <c r="WB328" s="141"/>
      <c r="WC328" s="141"/>
      <c r="WD328" s="141"/>
      <c r="WE328" s="141"/>
      <c r="WF328" s="141"/>
      <c r="WG328" s="141"/>
      <c r="WH328" s="141"/>
      <c r="WI328" s="141"/>
      <c r="WJ328" s="141"/>
      <c r="WK328" s="141"/>
      <c r="WL328" s="141"/>
      <c r="WM328" s="141"/>
      <c r="WN328" s="141"/>
      <c r="WO328" s="141"/>
      <c r="WP328" s="141"/>
      <c r="WQ328" s="141"/>
      <c r="WR328" s="141"/>
      <c r="WS328" s="141"/>
      <c r="WT328" s="141"/>
      <c r="WU328" s="141"/>
      <c r="WV328" s="141"/>
      <c r="WW328" s="141"/>
      <c r="WX328" s="141"/>
      <c r="WY328" s="141"/>
      <c r="WZ328" s="141"/>
      <c r="XA328" s="141"/>
      <c r="XB328" s="141"/>
      <c r="XC328" s="141"/>
      <c r="XD328" s="141"/>
      <c r="XE328" s="141"/>
      <c r="XF328" s="141"/>
      <c r="XG328" s="141"/>
      <c r="XH328" s="141"/>
      <c r="XI328" s="141"/>
      <c r="XJ328" s="141"/>
      <c r="XK328" s="141"/>
      <c r="XL328" s="141"/>
      <c r="XM328" s="141"/>
      <c r="XN328" s="141"/>
      <c r="XO328" s="141"/>
      <c r="XP328" s="141"/>
      <c r="XQ328" s="141"/>
      <c r="XR328" s="141"/>
      <c r="XS328" s="141"/>
      <c r="XT328" s="141"/>
      <c r="XU328" s="141"/>
      <c r="XV328" s="141"/>
      <c r="XW328" s="141"/>
      <c r="XX328" s="141"/>
      <c r="XY328" s="141"/>
      <c r="XZ328" s="141"/>
      <c r="YA328" s="141"/>
      <c r="YB328" s="141"/>
      <c r="YC328" s="141"/>
      <c r="YD328" s="141"/>
      <c r="YE328" s="141"/>
      <c r="YF328" s="141"/>
      <c r="YG328" s="141"/>
      <c r="YH328" s="141"/>
      <c r="YI328" s="141"/>
      <c r="YJ328" s="141"/>
      <c r="YK328" s="141"/>
      <c r="YL328" s="141"/>
      <c r="YM328" s="141"/>
      <c r="YN328" s="141"/>
      <c r="YO328" s="141"/>
      <c r="YP328" s="141"/>
      <c r="YQ328" s="141"/>
      <c r="YR328" s="141"/>
      <c r="YS328" s="141"/>
      <c r="YT328" s="141"/>
      <c r="YU328" s="141"/>
      <c r="YV328" s="141"/>
      <c r="YW328" s="141"/>
      <c r="YX328" s="141"/>
      <c r="YY328" s="141"/>
      <c r="YZ328" s="141"/>
      <c r="ZA328" s="141"/>
      <c r="ZB328" s="141"/>
      <c r="ZC328" s="141"/>
      <c r="ZD328" s="141"/>
      <c r="ZE328" s="141"/>
      <c r="ZF328" s="141"/>
      <c r="ZG328" s="141"/>
      <c r="ZH328" s="141"/>
      <c r="ZI328" s="141"/>
      <c r="ZJ328" s="141"/>
      <c r="ZK328" s="141"/>
      <c r="ZL328" s="141"/>
      <c r="ZM328" s="141"/>
      <c r="ZN328" s="141"/>
      <c r="ZO328" s="141"/>
      <c r="ZP328" s="141"/>
      <c r="ZQ328" s="141"/>
      <c r="ZR328" s="141"/>
      <c r="ZS328" s="141"/>
      <c r="ZT328" s="141"/>
      <c r="ZU328" s="141"/>
      <c r="ZV328" s="141"/>
      <c r="ZW328" s="141"/>
      <c r="ZX328" s="141"/>
      <c r="ZY328" s="141"/>
      <c r="ZZ328" s="141"/>
      <c r="AAA328" s="141"/>
      <c r="AAB328" s="141"/>
      <c r="AAC328" s="141"/>
      <c r="AAD328" s="141"/>
      <c r="AAE328" s="141"/>
      <c r="AAF328" s="141"/>
      <c r="AAG328" s="141"/>
      <c r="AAH328" s="141"/>
      <c r="AAI328" s="141"/>
      <c r="AAJ328" s="141"/>
      <c r="AAK328" s="141"/>
      <c r="AAL328" s="141"/>
      <c r="AAM328" s="141"/>
      <c r="AAN328" s="141"/>
      <c r="AAO328" s="141"/>
      <c r="AAP328" s="141"/>
      <c r="AAQ328" s="141"/>
      <c r="AAR328" s="141"/>
      <c r="AAS328" s="141"/>
      <c r="AAT328" s="141"/>
      <c r="AAU328" s="141"/>
      <c r="AAV328" s="141"/>
      <c r="AAW328" s="141"/>
      <c r="AAX328" s="141"/>
      <c r="AAY328" s="141"/>
      <c r="AAZ328" s="141"/>
      <c r="ABA328" s="141"/>
      <c r="ABB328" s="141"/>
      <c r="ABC328" s="141"/>
      <c r="ABD328" s="141"/>
      <c r="ABE328" s="141"/>
      <c r="ABF328" s="141"/>
      <c r="ABG328" s="141"/>
      <c r="ABH328" s="141"/>
      <c r="ABI328" s="141"/>
      <c r="ABJ328" s="141"/>
      <c r="ABK328" s="141"/>
      <c r="ABL328" s="141"/>
      <c r="ABM328" s="141"/>
      <c r="ABN328" s="141"/>
      <c r="ABO328" s="141"/>
      <c r="ABP328" s="141"/>
      <c r="ABQ328" s="141"/>
      <c r="ABR328" s="141"/>
      <c r="ABS328" s="141"/>
      <c r="ABT328" s="141"/>
      <c r="ABU328" s="141"/>
      <c r="ABV328" s="141"/>
      <c r="ABW328" s="141"/>
      <c r="ABX328" s="141"/>
      <c r="ABY328" s="141"/>
      <c r="ABZ328" s="141"/>
      <c r="ACA328" s="141"/>
      <c r="ACB328" s="141"/>
      <c r="ACC328" s="141"/>
      <c r="ACD328" s="141"/>
      <c r="ACE328" s="141"/>
      <c r="ACF328" s="141"/>
      <c r="ACG328" s="141"/>
      <c r="ACH328" s="141"/>
      <c r="ACI328" s="141"/>
      <c r="ACJ328" s="141"/>
      <c r="ACK328" s="141"/>
      <c r="ACL328" s="141"/>
      <c r="ACM328" s="141"/>
      <c r="ACN328" s="141"/>
      <c r="ACO328" s="141"/>
      <c r="ACP328" s="141"/>
      <c r="ACQ328" s="141"/>
      <c r="ACR328" s="141"/>
      <c r="ACS328" s="141"/>
      <c r="ACT328" s="141"/>
      <c r="ACU328" s="141"/>
      <c r="ACV328" s="141"/>
      <c r="ACW328" s="141"/>
      <c r="ACX328" s="141"/>
      <c r="ACY328" s="141"/>
      <c r="ACZ328" s="141"/>
      <c r="ADA328" s="141"/>
      <c r="ADB328" s="141"/>
      <c r="ADC328" s="141"/>
      <c r="ADD328" s="141"/>
      <c r="ADE328" s="141"/>
      <c r="ADF328" s="141"/>
      <c r="ADG328" s="141"/>
      <c r="ADH328" s="141"/>
      <c r="ADI328" s="141"/>
      <c r="ADJ328" s="141"/>
      <c r="ADK328" s="141"/>
      <c r="ADL328" s="141"/>
      <c r="ADM328" s="141"/>
      <c r="ADN328" s="141"/>
      <c r="ADO328" s="141"/>
      <c r="ADP328" s="141"/>
      <c r="ADQ328" s="141"/>
      <c r="ADR328" s="141"/>
      <c r="ADS328" s="141"/>
      <c r="ADT328" s="141"/>
      <c r="ADU328" s="141"/>
      <c r="ADV328" s="141"/>
      <c r="ADW328" s="141"/>
      <c r="ADX328" s="141"/>
      <c r="ADY328" s="141"/>
      <c r="ADZ328" s="141"/>
      <c r="AEA328" s="141"/>
      <c r="AEB328" s="141"/>
      <c r="AEC328" s="141"/>
      <c r="AED328" s="141"/>
    </row>
    <row r="329" spans="1:810" s="199" customFormat="1" ht="15" customHeight="1" x14ac:dyDescent="0.3">
      <c r="A329" s="192"/>
      <c r="B329" s="192"/>
      <c r="C329" s="197"/>
      <c r="D329" s="239"/>
      <c r="E329" s="200"/>
      <c r="F329" s="195"/>
      <c r="G329" s="201"/>
      <c r="H329" s="194"/>
      <c r="I329" s="201"/>
      <c r="J329" s="202"/>
      <c r="K329" s="203"/>
      <c r="L329" s="192"/>
      <c r="M329" s="193"/>
      <c r="N329" s="194"/>
      <c r="O329" s="195"/>
      <c r="P329" s="196"/>
      <c r="Q329" s="197"/>
      <c r="R329" s="236"/>
      <c r="S329" s="236"/>
      <c r="T329" s="220" t="s">
        <v>728</v>
      </c>
      <c r="U329" s="211" t="s">
        <v>729</v>
      </c>
      <c r="V329" s="211"/>
      <c r="W329" s="244"/>
      <c r="X329" s="244"/>
      <c r="Y329" s="244"/>
      <c r="Z329" s="244"/>
      <c r="AA329" s="244"/>
      <c r="AB329" s="244"/>
      <c r="AC329" s="245"/>
      <c r="AD329" s="246"/>
      <c r="AE329" s="246"/>
      <c r="AF329" s="246"/>
      <c r="AG329" s="246"/>
      <c r="AH329" s="246"/>
      <c r="AI329" s="246"/>
      <c r="AJ329" s="246"/>
      <c r="AK329" s="246"/>
      <c r="AL329" s="246"/>
      <c r="AM329" s="246"/>
      <c r="AN329" s="246"/>
      <c r="AO329" s="246"/>
      <c r="AP329" s="141"/>
      <c r="BH329" s="141"/>
      <c r="BI329" s="141"/>
      <c r="BJ329" s="141"/>
      <c r="BK329" s="141"/>
      <c r="BL329" s="141"/>
      <c r="BM329" s="141"/>
      <c r="BN329" s="141"/>
      <c r="BO329" s="141"/>
      <c r="BP329" s="141"/>
      <c r="BQ329" s="141"/>
      <c r="BR329" s="141"/>
      <c r="BS329" s="141"/>
      <c r="BT329" s="141"/>
      <c r="BU329" s="141"/>
      <c r="BV329" s="141"/>
      <c r="BW329" s="141"/>
      <c r="BX329" s="141"/>
      <c r="BY329" s="141"/>
      <c r="BZ329" s="141"/>
      <c r="CA329" s="141"/>
      <c r="CB329" s="141"/>
      <c r="CC329" s="141"/>
      <c r="CD329" s="141"/>
      <c r="CE329" s="141"/>
      <c r="CF329" s="141"/>
      <c r="CG329" s="141"/>
      <c r="CH329" s="141"/>
      <c r="CI329" s="141"/>
      <c r="CJ329" s="141"/>
      <c r="CK329" s="141"/>
      <c r="CL329" s="141"/>
      <c r="CM329" s="141"/>
      <c r="CN329" s="141"/>
      <c r="CO329" s="141"/>
      <c r="CP329" s="141"/>
      <c r="CQ329" s="141"/>
      <c r="CR329" s="141"/>
      <c r="CS329" s="141"/>
      <c r="CT329" s="141"/>
      <c r="CU329" s="141"/>
      <c r="CV329" s="141"/>
      <c r="CW329" s="141"/>
      <c r="CX329" s="141"/>
      <c r="CY329" s="141"/>
      <c r="CZ329" s="141"/>
      <c r="DA329" s="141"/>
      <c r="DB329" s="141"/>
      <c r="DC329" s="141"/>
      <c r="DD329" s="141"/>
      <c r="DE329" s="141"/>
      <c r="DF329" s="141"/>
      <c r="DG329" s="141"/>
      <c r="DH329" s="141"/>
      <c r="DI329" s="141"/>
      <c r="DJ329" s="141"/>
      <c r="DK329" s="141"/>
      <c r="DL329" s="141"/>
      <c r="DM329" s="141"/>
      <c r="DN329" s="141"/>
      <c r="DO329" s="141"/>
      <c r="DP329" s="141"/>
      <c r="DQ329" s="141"/>
      <c r="DR329" s="141"/>
      <c r="DS329" s="141"/>
      <c r="DT329" s="141"/>
      <c r="DU329" s="141"/>
      <c r="DV329" s="141"/>
      <c r="DW329" s="141"/>
      <c r="DX329" s="141"/>
      <c r="DY329" s="141"/>
      <c r="DZ329" s="141"/>
      <c r="EA329" s="141"/>
      <c r="EB329" s="141"/>
      <c r="EC329" s="141"/>
      <c r="ED329" s="141"/>
      <c r="EE329" s="141"/>
      <c r="EF329" s="141"/>
      <c r="EG329" s="141"/>
      <c r="EH329" s="141"/>
      <c r="EI329" s="141"/>
      <c r="EJ329" s="141"/>
      <c r="EK329" s="141"/>
      <c r="EL329" s="141"/>
      <c r="EM329" s="141"/>
      <c r="EN329" s="141"/>
      <c r="EO329" s="141"/>
      <c r="EP329" s="141"/>
      <c r="EQ329" s="141"/>
      <c r="ER329" s="141"/>
      <c r="ES329" s="141"/>
      <c r="ET329" s="141"/>
      <c r="EU329" s="141"/>
      <c r="EV329" s="141"/>
      <c r="EW329" s="141"/>
      <c r="EX329" s="141"/>
      <c r="EY329" s="141"/>
      <c r="EZ329" s="141"/>
      <c r="FA329" s="141"/>
      <c r="FB329" s="141"/>
      <c r="FC329" s="141"/>
      <c r="FD329" s="141"/>
      <c r="FE329" s="141"/>
      <c r="FF329" s="141"/>
      <c r="FG329" s="141"/>
      <c r="FH329" s="141"/>
      <c r="FI329" s="141"/>
      <c r="FJ329" s="141"/>
      <c r="FK329" s="141"/>
      <c r="FL329" s="141"/>
      <c r="FM329" s="141"/>
      <c r="FN329" s="141"/>
      <c r="FO329" s="141"/>
      <c r="FP329" s="141"/>
      <c r="FQ329" s="141"/>
      <c r="FR329" s="141"/>
      <c r="FS329" s="141"/>
      <c r="FT329" s="141"/>
      <c r="FU329" s="141"/>
      <c r="FV329" s="141"/>
      <c r="FW329" s="141"/>
      <c r="FX329" s="141"/>
      <c r="FY329" s="141"/>
      <c r="FZ329" s="141"/>
      <c r="GA329" s="141"/>
      <c r="GB329" s="141"/>
      <c r="GC329" s="141"/>
      <c r="GD329" s="141"/>
      <c r="GE329" s="141"/>
      <c r="GF329" s="141"/>
      <c r="GG329" s="141"/>
      <c r="GH329" s="141"/>
      <c r="GI329" s="141"/>
      <c r="GJ329" s="141"/>
      <c r="GK329" s="141"/>
      <c r="GL329" s="141"/>
      <c r="GM329" s="141"/>
      <c r="GN329" s="141"/>
      <c r="GO329" s="141"/>
      <c r="GP329" s="141"/>
      <c r="GQ329" s="141"/>
      <c r="GR329" s="141"/>
      <c r="GS329" s="141"/>
      <c r="GT329" s="141"/>
      <c r="GU329" s="141"/>
      <c r="GV329" s="141"/>
      <c r="GW329" s="141"/>
      <c r="GX329" s="141"/>
      <c r="GY329" s="141"/>
      <c r="GZ329" s="141"/>
      <c r="HA329" s="141"/>
      <c r="HB329" s="141"/>
      <c r="HC329" s="141"/>
      <c r="HD329" s="141"/>
      <c r="HE329" s="141"/>
      <c r="HF329" s="141"/>
      <c r="HG329" s="141"/>
      <c r="HH329" s="141"/>
      <c r="HI329" s="141"/>
      <c r="HJ329" s="141"/>
      <c r="HK329" s="141"/>
      <c r="HL329" s="141"/>
      <c r="HM329" s="141"/>
      <c r="HN329" s="141"/>
      <c r="HO329" s="141"/>
      <c r="HP329" s="141"/>
      <c r="HQ329" s="141"/>
      <c r="HR329" s="141"/>
      <c r="HS329" s="141"/>
      <c r="HT329" s="141"/>
      <c r="HU329" s="141"/>
      <c r="HV329" s="141"/>
      <c r="HW329" s="141"/>
      <c r="HX329" s="141"/>
      <c r="HY329" s="141"/>
      <c r="HZ329" s="141"/>
      <c r="IA329" s="141"/>
      <c r="IB329" s="141"/>
      <c r="IC329" s="141"/>
      <c r="ID329" s="141"/>
      <c r="IE329" s="141"/>
      <c r="IF329" s="141"/>
      <c r="IG329" s="141"/>
      <c r="IH329" s="141"/>
      <c r="II329" s="141"/>
      <c r="IJ329" s="141"/>
      <c r="IK329" s="141"/>
      <c r="IL329" s="141"/>
      <c r="IM329" s="141"/>
      <c r="IN329" s="141"/>
      <c r="IO329" s="141"/>
      <c r="IP329" s="141"/>
      <c r="IQ329" s="141"/>
      <c r="IR329" s="141"/>
      <c r="IS329" s="141"/>
      <c r="IT329" s="141"/>
      <c r="IU329" s="141"/>
      <c r="IV329" s="141"/>
      <c r="IW329" s="141"/>
      <c r="IX329" s="141"/>
      <c r="IY329" s="141"/>
      <c r="IZ329" s="141"/>
      <c r="JA329" s="141"/>
      <c r="JB329" s="141"/>
      <c r="JC329" s="141"/>
      <c r="JD329" s="141"/>
      <c r="JE329" s="141"/>
      <c r="JF329" s="141"/>
      <c r="JG329" s="141"/>
      <c r="JH329" s="141"/>
      <c r="JI329" s="141"/>
      <c r="JJ329" s="141"/>
      <c r="JK329" s="141"/>
      <c r="JL329" s="141"/>
      <c r="JM329" s="141"/>
      <c r="JN329" s="141"/>
      <c r="JO329" s="141"/>
      <c r="JP329" s="141"/>
      <c r="JQ329" s="141"/>
      <c r="JR329" s="141"/>
      <c r="JS329" s="141"/>
      <c r="JT329" s="141"/>
      <c r="JU329" s="141"/>
      <c r="JV329" s="141"/>
      <c r="JW329" s="141"/>
      <c r="JX329" s="141"/>
      <c r="JY329" s="141"/>
      <c r="JZ329" s="141"/>
      <c r="KA329" s="141"/>
      <c r="KB329" s="141"/>
      <c r="KC329" s="141"/>
      <c r="KD329" s="141"/>
      <c r="KE329" s="141"/>
      <c r="KF329" s="141"/>
      <c r="KG329" s="141"/>
      <c r="KH329" s="141"/>
      <c r="KI329" s="141"/>
      <c r="KJ329" s="141"/>
      <c r="KK329" s="141"/>
      <c r="KL329" s="141"/>
      <c r="KM329" s="141"/>
      <c r="KN329" s="141"/>
      <c r="KO329" s="141"/>
      <c r="KP329" s="141"/>
      <c r="KQ329" s="141"/>
      <c r="KR329" s="141"/>
      <c r="KS329" s="141"/>
      <c r="KT329" s="141"/>
      <c r="KU329" s="141"/>
      <c r="KV329" s="141"/>
      <c r="KW329" s="141"/>
      <c r="KX329" s="141"/>
      <c r="KY329" s="141"/>
      <c r="KZ329" s="141"/>
      <c r="LA329" s="141"/>
      <c r="LB329" s="141"/>
      <c r="LC329" s="141"/>
      <c r="LD329" s="141"/>
      <c r="LE329" s="141"/>
      <c r="LF329" s="141"/>
      <c r="LG329" s="141"/>
      <c r="LH329" s="141"/>
      <c r="LI329" s="141"/>
      <c r="LJ329" s="141"/>
      <c r="LK329" s="141"/>
      <c r="LL329" s="141"/>
      <c r="LM329" s="141"/>
      <c r="LN329" s="141"/>
      <c r="LO329" s="141"/>
      <c r="LP329" s="141"/>
      <c r="LQ329" s="141"/>
      <c r="LR329" s="141"/>
      <c r="LS329" s="141"/>
      <c r="LT329" s="141"/>
      <c r="LU329" s="141"/>
      <c r="LV329" s="141"/>
      <c r="LW329" s="141"/>
      <c r="LX329" s="141"/>
      <c r="LY329" s="141"/>
      <c r="LZ329" s="141"/>
      <c r="MA329" s="141"/>
      <c r="MB329" s="141"/>
      <c r="MC329" s="141"/>
      <c r="MD329" s="141"/>
      <c r="ME329" s="141"/>
      <c r="MF329" s="141"/>
      <c r="MG329" s="141"/>
      <c r="MH329" s="141"/>
      <c r="MI329" s="141"/>
      <c r="MJ329" s="141"/>
      <c r="MK329" s="141"/>
      <c r="ML329" s="141"/>
      <c r="MM329" s="141"/>
      <c r="MN329" s="141"/>
      <c r="MO329" s="141"/>
      <c r="MP329" s="141"/>
      <c r="MQ329" s="141"/>
      <c r="MR329" s="141"/>
      <c r="MS329" s="141"/>
      <c r="MT329" s="141"/>
      <c r="MU329" s="141"/>
      <c r="MV329" s="141"/>
      <c r="MW329" s="141"/>
      <c r="MX329" s="141"/>
      <c r="MY329" s="141"/>
      <c r="MZ329" s="141"/>
      <c r="NA329" s="141"/>
      <c r="NB329" s="141"/>
      <c r="NC329" s="141"/>
      <c r="ND329" s="141"/>
      <c r="NE329" s="141"/>
      <c r="NF329" s="141"/>
      <c r="NG329" s="141"/>
      <c r="NH329" s="141"/>
      <c r="NI329" s="141"/>
      <c r="NJ329" s="141"/>
      <c r="NK329" s="141"/>
      <c r="NL329" s="141"/>
      <c r="NM329" s="141"/>
      <c r="NN329" s="141"/>
      <c r="NO329" s="141"/>
      <c r="NP329" s="141"/>
      <c r="NQ329" s="141"/>
      <c r="NR329" s="141"/>
      <c r="NS329" s="141"/>
      <c r="NT329" s="141"/>
      <c r="NU329" s="141"/>
      <c r="NV329" s="141"/>
      <c r="NW329" s="141"/>
      <c r="NX329" s="141"/>
      <c r="NY329" s="141"/>
      <c r="NZ329" s="141"/>
      <c r="OA329" s="141"/>
      <c r="OB329" s="141"/>
      <c r="OC329" s="141"/>
      <c r="OD329" s="141"/>
      <c r="OE329" s="141"/>
      <c r="OF329" s="141"/>
      <c r="OG329" s="141"/>
      <c r="OH329" s="141"/>
      <c r="OI329" s="141"/>
      <c r="OJ329" s="141"/>
      <c r="OK329" s="141"/>
      <c r="OL329" s="141"/>
      <c r="OM329" s="141"/>
      <c r="ON329" s="141"/>
      <c r="OO329" s="141"/>
      <c r="OP329" s="141"/>
      <c r="OQ329" s="141"/>
      <c r="OR329" s="141"/>
      <c r="OS329" s="141"/>
      <c r="OT329" s="141"/>
      <c r="OU329" s="141"/>
      <c r="OV329" s="141"/>
      <c r="OW329" s="141"/>
      <c r="OX329" s="141"/>
      <c r="OY329" s="141"/>
      <c r="OZ329" s="141"/>
      <c r="PA329" s="141"/>
      <c r="PB329" s="141"/>
      <c r="PC329" s="141"/>
      <c r="PD329" s="141"/>
      <c r="PE329" s="141"/>
      <c r="PF329" s="141"/>
      <c r="PG329" s="141"/>
      <c r="PH329" s="141"/>
      <c r="PI329" s="141"/>
      <c r="PJ329" s="141"/>
      <c r="PK329" s="141"/>
      <c r="PL329" s="141"/>
      <c r="PM329" s="141"/>
      <c r="PN329" s="141"/>
      <c r="PO329" s="141"/>
      <c r="PP329" s="141"/>
      <c r="PQ329" s="141"/>
      <c r="PR329" s="141"/>
      <c r="PS329" s="141"/>
      <c r="PT329" s="141"/>
      <c r="PU329" s="141"/>
      <c r="PV329" s="141"/>
      <c r="PW329" s="141"/>
      <c r="PX329" s="141"/>
      <c r="PY329" s="141"/>
      <c r="PZ329" s="141"/>
      <c r="QA329" s="141"/>
      <c r="QB329" s="141"/>
      <c r="QC329" s="141"/>
      <c r="QD329" s="141"/>
      <c r="QE329" s="141"/>
      <c r="QF329" s="141"/>
      <c r="QG329" s="141"/>
      <c r="QH329" s="141"/>
      <c r="QI329" s="141"/>
      <c r="QJ329" s="141"/>
      <c r="QK329" s="141"/>
      <c r="QL329" s="141"/>
      <c r="QM329" s="141"/>
      <c r="QN329" s="141"/>
      <c r="QO329" s="141"/>
      <c r="QP329" s="141"/>
      <c r="QQ329" s="141"/>
      <c r="QR329" s="141"/>
      <c r="QS329" s="141"/>
      <c r="QT329" s="141"/>
      <c r="QU329" s="141"/>
      <c r="QV329" s="141"/>
      <c r="QW329" s="141"/>
      <c r="QX329" s="141"/>
      <c r="QY329" s="141"/>
      <c r="QZ329" s="141"/>
      <c r="RA329" s="141"/>
      <c r="RB329" s="141"/>
      <c r="RC329" s="141"/>
      <c r="RD329" s="141"/>
      <c r="RE329" s="141"/>
      <c r="RF329" s="141"/>
      <c r="RG329" s="141"/>
      <c r="RH329" s="141"/>
      <c r="RI329" s="141"/>
      <c r="RJ329" s="141"/>
      <c r="RK329" s="141"/>
      <c r="RL329" s="141"/>
      <c r="RM329" s="141"/>
      <c r="RN329" s="141"/>
      <c r="RO329" s="141"/>
      <c r="RP329" s="141"/>
      <c r="RQ329" s="141"/>
      <c r="RR329" s="141"/>
      <c r="RS329" s="141"/>
      <c r="RT329" s="141"/>
      <c r="RU329" s="141"/>
      <c r="RV329" s="141"/>
      <c r="RW329" s="141"/>
      <c r="RX329" s="141"/>
      <c r="RY329" s="141"/>
      <c r="RZ329" s="141"/>
      <c r="SA329" s="141"/>
      <c r="SB329" s="141"/>
      <c r="SC329" s="141"/>
      <c r="SD329" s="141"/>
      <c r="SE329" s="141"/>
      <c r="SF329" s="141"/>
      <c r="SG329" s="141"/>
      <c r="SH329" s="141"/>
      <c r="SI329" s="141"/>
      <c r="SJ329" s="141"/>
      <c r="SK329" s="141"/>
      <c r="SL329" s="141"/>
      <c r="SM329" s="141"/>
      <c r="SN329" s="141"/>
      <c r="SO329" s="141"/>
      <c r="SP329" s="141"/>
      <c r="SQ329" s="141"/>
      <c r="SR329" s="141"/>
      <c r="SS329" s="141"/>
      <c r="ST329" s="141"/>
      <c r="SU329" s="141"/>
      <c r="SV329" s="141"/>
      <c r="SW329" s="141"/>
      <c r="SX329" s="141"/>
      <c r="SY329" s="141"/>
      <c r="SZ329" s="141"/>
      <c r="TA329" s="141"/>
      <c r="TB329" s="141"/>
      <c r="TC329" s="141"/>
      <c r="TD329" s="141"/>
      <c r="TE329" s="141"/>
      <c r="TF329" s="141"/>
      <c r="TG329" s="141"/>
      <c r="TH329" s="141"/>
      <c r="TI329" s="141"/>
      <c r="TJ329" s="141"/>
      <c r="TK329" s="141"/>
      <c r="TL329" s="141"/>
      <c r="TM329" s="141"/>
      <c r="TN329" s="141"/>
      <c r="TO329" s="141"/>
      <c r="TP329" s="141"/>
      <c r="TQ329" s="141"/>
      <c r="TR329" s="141"/>
      <c r="TS329" s="141"/>
      <c r="TT329" s="141"/>
      <c r="TU329" s="141"/>
      <c r="TV329" s="141"/>
      <c r="TW329" s="141"/>
      <c r="TX329" s="141"/>
      <c r="TY329" s="141"/>
      <c r="TZ329" s="141"/>
      <c r="UA329" s="141"/>
      <c r="UB329" s="141"/>
      <c r="UC329" s="141"/>
      <c r="UD329" s="141"/>
      <c r="UE329" s="141"/>
      <c r="UF329" s="141"/>
      <c r="UG329" s="141"/>
      <c r="UH329" s="141"/>
      <c r="UI329" s="141"/>
      <c r="UJ329" s="141"/>
      <c r="UK329" s="141"/>
      <c r="UL329" s="141"/>
      <c r="UM329" s="141"/>
      <c r="UN329" s="141"/>
      <c r="UO329" s="141"/>
      <c r="UP329" s="141"/>
      <c r="UQ329" s="141"/>
      <c r="UR329" s="141"/>
      <c r="US329" s="141"/>
      <c r="UT329" s="141"/>
      <c r="UU329" s="141"/>
      <c r="UV329" s="141"/>
      <c r="UW329" s="141"/>
      <c r="UX329" s="141"/>
      <c r="UY329" s="141"/>
      <c r="UZ329" s="141"/>
      <c r="VA329" s="141"/>
      <c r="VB329" s="141"/>
      <c r="VC329" s="141"/>
      <c r="VD329" s="141"/>
      <c r="VE329" s="141"/>
      <c r="VF329" s="141"/>
      <c r="VG329" s="141"/>
      <c r="VH329" s="141"/>
      <c r="VI329" s="141"/>
      <c r="VJ329" s="141"/>
      <c r="VK329" s="141"/>
      <c r="VL329" s="141"/>
      <c r="VM329" s="141"/>
      <c r="VN329" s="141"/>
      <c r="VO329" s="141"/>
      <c r="VP329" s="141"/>
      <c r="VQ329" s="141"/>
      <c r="VR329" s="141"/>
      <c r="VS329" s="141"/>
      <c r="VT329" s="141"/>
      <c r="VU329" s="141"/>
      <c r="VV329" s="141"/>
      <c r="VW329" s="141"/>
      <c r="VX329" s="141"/>
      <c r="VY329" s="141"/>
      <c r="VZ329" s="141"/>
      <c r="WA329" s="141"/>
      <c r="WB329" s="141"/>
      <c r="WC329" s="141"/>
      <c r="WD329" s="141"/>
      <c r="WE329" s="141"/>
      <c r="WF329" s="141"/>
      <c r="WG329" s="141"/>
      <c r="WH329" s="141"/>
      <c r="WI329" s="141"/>
      <c r="WJ329" s="141"/>
      <c r="WK329" s="141"/>
      <c r="WL329" s="141"/>
      <c r="WM329" s="141"/>
      <c r="WN329" s="141"/>
      <c r="WO329" s="141"/>
      <c r="WP329" s="141"/>
      <c r="WQ329" s="141"/>
      <c r="WR329" s="141"/>
      <c r="WS329" s="141"/>
      <c r="WT329" s="141"/>
      <c r="WU329" s="141"/>
      <c r="WV329" s="141"/>
      <c r="WW329" s="141"/>
      <c r="WX329" s="141"/>
      <c r="WY329" s="141"/>
      <c r="WZ329" s="141"/>
      <c r="XA329" s="141"/>
      <c r="XB329" s="141"/>
      <c r="XC329" s="141"/>
      <c r="XD329" s="141"/>
      <c r="XE329" s="141"/>
      <c r="XF329" s="141"/>
      <c r="XG329" s="141"/>
      <c r="XH329" s="141"/>
      <c r="XI329" s="141"/>
      <c r="XJ329" s="141"/>
      <c r="XK329" s="141"/>
      <c r="XL329" s="141"/>
      <c r="XM329" s="141"/>
      <c r="XN329" s="141"/>
      <c r="XO329" s="141"/>
      <c r="XP329" s="141"/>
      <c r="XQ329" s="141"/>
      <c r="XR329" s="141"/>
      <c r="XS329" s="141"/>
      <c r="XT329" s="141"/>
      <c r="XU329" s="141"/>
      <c r="XV329" s="141"/>
      <c r="XW329" s="141"/>
      <c r="XX329" s="141"/>
      <c r="XY329" s="141"/>
      <c r="XZ329" s="141"/>
      <c r="YA329" s="141"/>
      <c r="YB329" s="141"/>
      <c r="YC329" s="141"/>
      <c r="YD329" s="141"/>
      <c r="YE329" s="141"/>
      <c r="YF329" s="141"/>
      <c r="YG329" s="141"/>
      <c r="YH329" s="141"/>
      <c r="YI329" s="141"/>
      <c r="YJ329" s="141"/>
      <c r="YK329" s="141"/>
      <c r="YL329" s="141"/>
      <c r="YM329" s="141"/>
      <c r="YN329" s="141"/>
      <c r="YO329" s="141"/>
      <c r="YP329" s="141"/>
      <c r="YQ329" s="141"/>
      <c r="YR329" s="141"/>
      <c r="YS329" s="141"/>
      <c r="YT329" s="141"/>
      <c r="YU329" s="141"/>
      <c r="YV329" s="141"/>
      <c r="YW329" s="141"/>
      <c r="YX329" s="141"/>
      <c r="YY329" s="141"/>
      <c r="YZ329" s="141"/>
      <c r="ZA329" s="141"/>
      <c r="ZB329" s="141"/>
      <c r="ZC329" s="141"/>
      <c r="ZD329" s="141"/>
      <c r="ZE329" s="141"/>
      <c r="ZF329" s="141"/>
      <c r="ZG329" s="141"/>
      <c r="ZH329" s="141"/>
      <c r="ZI329" s="141"/>
      <c r="ZJ329" s="141"/>
      <c r="ZK329" s="141"/>
      <c r="ZL329" s="141"/>
      <c r="ZM329" s="141"/>
      <c r="ZN329" s="141"/>
      <c r="ZO329" s="141"/>
      <c r="ZP329" s="141"/>
      <c r="ZQ329" s="141"/>
      <c r="ZR329" s="141"/>
      <c r="ZS329" s="141"/>
      <c r="ZT329" s="141"/>
      <c r="ZU329" s="141"/>
      <c r="ZV329" s="141"/>
      <c r="ZW329" s="141"/>
      <c r="ZX329" s="141"/>
      <c r="ZY329" s="141"/>
      <c r="ZZ329" s="141"/>
      <c r="AAA329" s="141"/>
      <c r="AAB329" s="141"/>
      <c r="AAC329" s="141"/>
      <c r="AAD329" s="141"/>
      <c r="AAE329" s="141"/>
      <c r="AAF329" s="141"/>
      <c r="AAG329" s="141"/>
      <c r="AAH329" s="141"/>
      <c r="AAI329" s="141"/>
      <c r="AAJ329" s="141"/>
      <c r="AAK329" s="141"/>
      <c r="AAL329" s="141"/>
      <c r="AAM329" s="141"/>
      <c r="AAN329" s="141"/>
      <c r="AAO329" s="141"/>
      <c r="AAP329" s="141"/>
      <c r="AAQ329" s="141"/>
      <c r="AAR329" s="141"/>
      <c r="AAS329" s="141"/>
      <c r="AAT329" s="141"/>
      <c r="AAU329" s="141"/>
      <c r="AAV329" s="141"/>
      <c r="AAW329" s="141"/>
      <c r="AAX329" s="141"/>
      <c r="AAY329" s="141"/>
      <c r="AAZ329" s="141"/>
      <c r="ABA329" s="141"/>
      <c r="ABB329" s="141"/>
      <c r="ABC329" s="141"/>
      <c r="ABD329" s="141"/>
      <c r="ABE329" s="141"/>
      <c r="ABF329" s="141"/>
      <c r="ABG329" s="141"/>
      <c r="ABH329" s="141"/>
      <c r="ABI329" s="141"/>
      <c r="ABJ329" s="141"/>
      <c r="ABK329" s="141"/>
      <c r="ABL329" s="141"/>
      <c r="ABM329" s="141"/>
      <c r="ABN329" s="141"/>
      <c r="ABO329" s="141"/>
      <c r="ABP329" s="141"/>
      <c r="ABQ329" s="141"/>
      <c r="ABR329" s="141"/>
      <c r="ABS329" s="141"/>
      <c r="ABT329" s="141"/>
      <c r="ABU329" s="141"/>
      <c r="ABV329" s="141"/>
      <c r="ABW329" s="141"/>
      <c r="ABX329" s="141"/>
      <c r="ABY329" s="141"/>
      <c r="ABZ329" s="141"/>
      <c r="ACA329" s="141"/>
      <c r="ACB329" s="141"/>
      <c r="ACC329" s="141"/>
      <c r="ACD329" s="141"/>
      <c r="ACE329" s="141"/>
      <c r="ACF329" s="141"/>
      <c r="ACG329" s="141"/>
      <c r="ACH329" s="141"/>
      <c r="ACI329" s="141"/>
      <c r="ACJ329" s="141"/>
      <c r="ACK329" s="141"/>
      <c r="ACL329" s="141"/>
      <c r="ACM329" s="141"/>
      <c r="ACN329" s="141"/>
      <c r="ACO329" s="141"/>
      <c r="ACP329" s="141"/>
      <c r="ACQ329" s="141"/>
      <c r="ACR329" s="141"/>
      <c r="ACS329" s="141"/>
      <c r="ACT329" s="141"/>
      <c r="ACU329" s="141"/>
      <c r="ACV329" s="141"/>
      <c r="ACW329" s="141"/>
      <c r="ACX329" s="141"/>
      <c r="ACY329" s="141"/>
      <c r="ACZ329" s="141"/>
      <c r="ADA329" s="141"/>
      <c r="ADB329" s="141"/>
      <c r="ADC329" s="141"/>
      <c r="ADD329" s="141"/>
      <c r="ADE329" s="141"/>
      <c r="ADF329" s="141"/>
      <c r="ADG329" s="141"/>
      <c r="ADH329" s="141"/>
      <c r="ADI329" s="141"/>
      <c r="ADJ329" s="141"/>
      <c r="ADK329" s="141"/>
      <c r="ADL329" s="141"/>
      <c r="ADM329" s="141"/>
      <c r="ADN329" s="141"/>
      <c r="ADO329" s="141"/>
      <c r="ADP329" s="141"/>
      <c r="ADQ329" s="141"/>
      <c r="ADR329" s="141"/>
      <c r="ADS329" s="141"/>
      <c r="ADT329" s="141"/>
      <c r="ADU329" s="141"/>
      <c r="ADV329" s="141"/>
      <c r="ADW329" s="141"/>
      <c r="ADX329" s="141"/>
      <c r="ADY329" s="141"/>
      <c r="ADZ329" s="141"/>
      <c r="AEA329" s="141"/>
      <c r="AEB329" s="141"/>
      <c r="AEC329" s="141"/>
      <c r="AED329" s="141"/>
    </row>
    <row r="330" spans="1:810" s="199" customFormat="1" ht="15" customHeight="1" x14ac:dyDescent="0.3">
      <c r="A330" s="192"/>
      <c r="B330" s="192"/>
      <c r="C330" s="197"/>
      <c r="D330" s="239"/>
      <c r="E330" s="200"/>
      <c r="F330" s="195"/>
      <c r="G330" s="201"/>
      <c r="H330" s="194"/>
      <c r="I330" s="201"/>
      <c r="J330" s="202"/>
      <c r="K330" s="203"/>
      <c r="L330" s="192"/>
      <c r="M330" s="193"/>
      <c r="N330" s="194"/>
      <c r="O330" s="195"/>
      <c r="P330" s="196"/>
      <c r="Q330" s="197"/>
      <c r="S330"/>
      <c r="T330" s="243"/>
      <c r="U330" s="211"/>
      <c r="V330" s="211"/>
      <c r="W330" s="244"/>
      <c r="X330" s="244"/>
      <c r="Y330" s="244"/>
      <c r="Z330" s="244"/>
      <c r="AA330" s="244"/>
      <c r="AB330" s="244"/>
      <c r="AC330" s="245"/>
      <c r="AD330" s="246"/>
      <c r="AE330" s="246"/>
      <c r="AF330" s="246"/>
      <c r="AG330" s="246"/>
      <c r="AH330" s="246"/>
      <c r="AI330" s="246"/>
      <c r="AJ330" s="246"/>
      <c r="AK330" s="246"/>
      <c r="AL330" s="246"/>
      <c r="AM330" s="246"/>
      <c r="AN330" s="246"/>
      <c r="AO330" s="246"/>
      <c r="AP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c r="DY330" s="141"/>
      <c r="DZ330" s="141"/>
      <c r="EA330" s="141"/>
      <c r="EB330" s="141"/>
      <c r="EC330" s="141"/>
      <c r="ED330" s="141"/>
      <c r="EE330" s="141"/>
      <c r="EF330" s="141"/>
      <c r="EG330" s="141"/>
      <c r="EH330" s="141"/>
      <c r="EI330" s="141"/>
      <c r="EJ330" s="141"/>
      <c r="EK330" s="141"/>
      <c r="EL330" s="141"/>
      <c r="EM330" s="141"/>
      <c r="EN330" s="141"/>
      <c r="EO330" s="141"/>
      <c r="EP330" s="141"/>
      <c r="EQ330" s="141"/>
      <c r="ER330" s="141"/>
      <c r="ES330" s="141"/>
      <c r="ET330" s="141"/>
      <c r="EU330" s="141"/>
      <c r="EV330" s="141"/>
      <c r="EW330" s="141"/>
      <c r="EX330" s="141"/>
      <c r="EY330" s="141"/>
      <c r="EZ330" s="141"/>
      <c r="FA330" s="141"/>
      <c r="FB330" s="141"/>
      <c r="FC330" s="141"/>
      <c r="FD330" s="141"/>
      <c r="FE330" s="141"/>
      <c r="FF330" s="141"/>
      <c r="FG330" s="141"/>
      <c r="FH330" s="141"/>
      <c r="FI330" s="141"/>
      <c r="FJ330" s="141"/>
      <c r="FK330" s="141"/>
      <c r="FL330" s="141"/>
      <c r="FM330" s="141"/>
      <c r="FN330" s="141"/>
      <c r="FO330" s="141"/>
      <c r="FP330" s="141"/>
      <c r="FQ330" s="141"/>
      <c r="FR330" s="141"/>
      <c r="FS330" s="141"/>
      <c r="FT330" s="141"/>
      <c r="FU330" s="141"/>
      <c r="FV330" s="141"/>
      <c r="FW330" s="141"/>
      <c r="FX330" s="141"/>
      <c r="FY330" s="141"/>
      <c r="FZ330" s="141"/>
      <c r="GA330" s="141"/>
      <c r="GB330" s="141"/>
      <c r="GC330" s="141"/>
      <c r="GD330" s="141"/>
      <c r="GE330" s="141"/>
      <c r="GF330" s="141"/>
      <c r="GG330" s="141"/>
      <c r="GH330" s="141"/>
      <c r="GI330" s="141"/>
      <c r="GJ330" s="141"/>
      <c r="GK330" s="141"/>
      <c r="GL330" s="141"/>
      <c r="GM330" s="141"/>
      <c r="GN330" s="141"/>
      <c r="GO330" s="141"/>
      <c r="GP330" s="141"/>
      <c r="GQ330" s="141"/>
      <c r="GR330" s="141"/>
      <c r="GS330" s="141"/>
      <c r="GT330" s="141"/>
      <c r="GU330" s="141"/>
      <c r="GV330" s="141"/>
      <c r="GW330" s="141"/>
      <c r="GX330" s="141"/>
      <c r="GY330" s="141"/>
      <c r="GZ330" s="141"/>
      <c r="HA330" s="141"/>
      <c r="HB330" s="141"/>
      <c r="HC330" s="141"/>
      <c r="HD330" s="141"/>
      <c r="HE330" s="141"/>
      <c r="HF330" s="141"/>
      <c r="HG330" s="141"/>
      <c r="HH330" s="141"/>
      <c r="HI330" s="141"/>
      <c r="HJ330" s="141"/>
      <c r="HK330" s="141"/>
      <c r="HL330" s="141"/>
      <c r="HM330" s="141"/>
      <c r="HN330" s="141"/>
      <c r="HO330" s="141"/>
      <c r="HP330" s="141"/>
      <c r="HQ330" s="141"/>
      <c r="HR330" s="141"/>
      <c r="HS330" s="141"/>
      <c r="HT330" s="141"/>
      <c r="HU330" s="141"/>
      <c r="HV330" s="141"/>
      <c r="HW330" s="141"/>
      <c r="HX330" s="141"/>
      <c r="HY330" s="141"/>
      <c r="HZ330" s="141"/>
      <c r="IA330" s="141"/>
      <c r="IB330" s="141"/>
      <c r="IC330" s="141"/>
      <c r="ID330" s="141"/>
      <c r="IE330" s="141"/>
      <c r="IF330" s="141"/>
      <c r="IG330" s="141"/>
      <c r="IH330" s="141"/>
      <c r="II330" s="141"/>
      <c r="IJ330" s="141"/>
      <c r="IK330" s="141"/>
      <c r="IL330" s="141"/>
      <c r="IM330" s="141"/>
      <c r="IN330" s="141"/>
      <c r="IO330" s="141"/>
      <c r="IP330" s="141"/>
      <c r="IQ330" s="141"/>
      <c r="IR330" s="141"/>
      <c r="IS330" s="141"/>
      <c r="IT330" s="141"/>
      <c r="IU330" s="141"/>
      <c r="IV330" s="141"/>
      <c r="IW330" s="141"/>
      <c r="IX330" s="141"/>
      <c r="IY330" s="141"/>
      <c r="IZ330" s="141"/>
      <c r="JA330" s="141"/>
      <c r="JB330" s="141"/>
      <c r="JC330" s="141"/>
      <c r="JD330" s="141"/>
      <c r="JE330" s="141"/>
      <c r="JF330" s="141"/>
      <c r="JG330" s="141"/>
      <c r="JH330" s="141"/>
      <c r="JI330" s="141"/>
      <c r="JJ330" s="141"/>
      <c r="JK330" s="141"/>
      <c r="JL330" s="141"/>
      <c r="JM330" s="141"/>
      <c r="JN330" s="141"/>
      <c r="JO330" s="141"/>
      <c r="JP330" s="141"/>
      <c r="JQ330" s="141"/>
      <c r="JR330" s="141"/>
      <c r="JS330" s="141"/>
      <c r="JT330" s="141"/>
      <c r="JU330" s="141"/>
      <c r="JV330" s="141"/>
      <c r="JW330" s="141"/>
      <c r="JX330" s="141"/>
      <c r="JY330" s="141"/>
      <c r="JZ330" s="141"/>
      <c r="KA330" s="141"/>
      <c r="KB330" s="141"/>
      <c r="KC330" s="141"/>
      <c r="KD330" s="141"/>
      <c r="KE330" s="141"/>
      <c r="KF330" s="141"/>
      <c r="KG330" s="141"/>
      <c r="KH330" s="141"/>
      <c r="KI330" s="141"/>
      <c r="KJ330" s="141"/>
      <c r="KK330" s="141"/>
      <c r="KL330" s="141"/>
      <c r="KM330" s="141"/>
      <c r="KN330" s="141"/>
      <c r="KO330" s="141"/>
      <c r="KP330" s="141"/>
      <c r="KQ330" s="141"/>
      <c r="KR330" s="141"/>
      <c r="KS330" s="141"/>
      <c r="KT330" s="141"/>
      <c r="KU330" s="141"/>
      <c r="KV330" s="141"/>
      <c r="KW330" s="141"/>
      <c r="KX330" s="141"/>
      <c r="KY330" s="141"/>
      <c r="KZ330" s="141"/>
      <c r="LA330" s="141"/>
      <c r="LB330" s="141"/>
      <c r="LC330" s="141"/>
      <c r="LD330" s="141"/>
      <c r="LE330" s="141"/>
      <c r="LF330" s="141"/>
      <c r="LG330" s="141"/>
      <c r="LH330" s="141"/>
      <c r="LI330" s="141"/>
      <c r="LJ330" s="141"/>
      <c r="LK330" s="141"/>
      <c r="LL330" s="141"/>
      <c r="LM330" s="141"/>
      <c r="LN330" s="141"/>
      <c r="LO330" s="141"/>
      <c r="LP330" s="141"/>
      <c r="LQ330" s="141"/>
      <c r="LR330" s="141"/>
      <c r="LS330" s="141"/>
      <c r="LT330" s="141"/>
      <c r="LU330" s="141"/>
      <c r="LV330" s="141"/>
      <c r="LW330" s="141"/>
      <c r="LX330" s="141"/>
      <c r="LY330" s="141"/>
      <c r="LZ330" s="141"/>
      <c r="MA330" s="141"/>
      <c r="MB330" s="141"/>
      <c r="MC330" s="141"/>
      <c r="MD330" s="141"/>
      <c r="ME330" s="141"/>
      <c r="MF330" s="141"/>
      <c r="MG330" s="141"/>
      <c r="MH330" s="141"/>
      <c r="MI330" s="141"/>
      <c r="MJ330" s="141"/>
      <c r="MK330" s="141"/>
      <c r="ML330" s="141"/>
      <c r="MM330" s="141"/>
      <c r="MN330" s="141"/>
      <c r="MO330" s="141"/>
      <c r="MP330" s="141"/>
      <c r="MQ330" s="141"/>
      <c r="MR330" s="141"/>
      <c r="MS330" s="141"/>
      <c r="MT330" s="141"/>
      <c r="MU330" s="141"/>
      <c r="MV330" s="141"/>
      <c r="MW330" s="141"/>
      <c r="MX330" s="141"/>
      <c r="MY330" s="141"/>
      <c r="MZ330" s="141"/>
      <c r="NA330" s="141"/>
      <c r="NB330" s="141"/>
      <c r="NC330" s="141"/>
      <c r="ND330" s="141"/>
      <c r="NE330" s="141"/>
      <c r="NF330" s="141"/>
      <c r="NG330" s="141"/>
      <c r="NH330" s="141"/>
      <c r="NI330" s="141"/>
      <c r="NJ330" s="141"/>
      <c r="NK330" s="141"/>
      <c r="NL330" s="141"/>
      <c r="NM330" s="141"/>
      <c r="NN330" s="141"/>
      <c r="NO330" s="141"/>
      <c r="NP330" s="141"/>
      <c r="NQ330" s="141"/>
      <c r="NR330" s="141"/>
      <c r="NS330" s="141"/>
      <c r="NT330" s="141"/>
      <c r="NU330" s="141"/>
      <c r="NV330" s="141"/>
      <c r="NW330" s="141"/>
      <c r="NX330" s="141"/>
      <c r="NY330" s="141"/>
      <c r="NZ330" s="141"/>
      <c r="OA330" s="141"/>
      <c r="OB330" s="141"/>
      <c r="OC330" s="141"/>
      <c r="OD330" s="141"/>
      <c r="OE330" s="141"/>
      <c r="OF330" s="141"/>
      <c r="OG330" s="141"/>
      <c r="OH330" s="141"/>
      <c r="OI330" s="141"/>
      <c r="OJ330" s="141"/>
      <c r="OK330" s="141"/>
      <c r="OL330" s="141"/>
      <c r="OM330" s="141"/>
      <c r="ON330" s="141"/>
      <c r="OO330" s="141"/>
      <c r="OP330" s="141"/>
      <c r="OQ330" s="141"/>
      <c r="OR330" s="141"/>
      <c r="OS330" s="141"/>
      <c r="OT330" s="141"/>
      <c r="OU330" s="141"/>
      <c r="OV330" s="141"/>
      <c r="OW330" s="141"/>
      <c r="OX330" s="141"/>
      <c r="OY330" s="141"/>
      <c r="OZ330" s="141"/>
      <c r="PA330" s="141"/>
      <c r="PB330" s="141"/>
      <c r="PC330" s="141"/>
      <c r="PD330" s="141"/>
      <c r="PE330" s="141"/>
      <c r="PF330" s="141"/>
      <c r="PG330" s="141"/>
      <c r="PH330" s="141"/>
      <c r="PI330" s="141"/>
      <c r="PJ330" s="141"/>
      <c r="PK330" s="141"/>
      <c r="PL330" s="141"/>
      <c r="PM330" s="141"/>
      <c r="PN330" s="141"/>
      <c r="PO330" s="141"/>
      <c r="PP330" s="141"/>
      <c r="PQ330" s="141"/>
      <c r="PR330" s="141"/>
      <c r="PS330" s="141"/>
      <c r="PT330" s="141"/>
      <c r="PU330" s="141"/>
      <c r="PV330" s="141"/>
      <c r="PW330" s="141"/>
      <c r="PX330" s="141"/>
      <c r="PY330" s="141"/>
      <c r="PZ330" s="141"/>
      <c r="QA330" s="141"/>
      <c r="QB330" s="141"/>
      <c r="QC330" s="141"/>
      <c r="QD330" s="141"/>
      <c r="QE330" s="141"/>
      <c r="QF330" s="141"/>
      <c r="QG330" s="141"/>
      <c r="QH330" s="141"/>
      <c r="QI330" s="141"/>
      <c r="QJ330" s="141"/>
      <c r="QK330" s="141"/>
      <c r="QL330" s="141"/>
      <c r="QM330" s="141"/>
      <c r="QN330" s="141"/>
      <c r="QO330" s="141"/>
      <c r="QP330" s="141"/>
      <c r="QQ330" s="141"/>
      <c r="QR330" s="141"/>
      <c r="QS330" s="141"/>
      <c r="QT330" s="141"/>
      <c r="QU330" s="141"/>
      <c r="QV330" s="141"/>
      <c r="QW330" s="141"/>
      <c r="QX330" s="141"/>
      <c r="QY330" s="141"/>
      <c r="QZ330" s="141"/>
      <c r="RA330" s="141"/>
      <c r="RB330" s="141"/>
      <c r="RC330" s="141"/>
      <c r="RD330" s="141"/>
      <c r="RE330" s="141"/>
      <c r="RF330" s="141"/>
      <c r="RG330" s="141"/>
      <c r="RH330" s="141"/>
      <c r="RI330" s="141"/>
      <c r="RJ330" s="141"/>
      <c r="RK330" s="141"/>
      <c r="RL330" s="141"/>
      <c r="RM330" s="141"/>
      <c r="RN330" s="141"/>
      <c r="RO330" s="141"/>
      <c r="RP330" s="141"/>
      <c r="RQ330" s="141"/>
      <c r="RR330" s="141"/>
      <c r="RS330" s="141"/>
      <c r="RT330" s="141"/>
      <c r="RU330" s="141"/>
      <c r="RV330" s="141"/>
      <c r="RW330" s="141"/>
      <c r="RX330" s="141"/>
      <c r="RY330" s="141"/>
      <c r="RZ330" s="141"/>
      <c r="SA330" s="141"/>
      <c r="SB330" s="141"/>
      <c r="SC330" s="141"/>
      <c r="SD330" s="141"/>
      <c r="SE330" s="141"/>
      <c r="SF330" s="141"/>
      <c r="SG330" s="141"/>
      <c r="SH330" s="141"/>
      <c r="SI330" s="141"/>
      <c r="SJ330" s="141"/>
      <c r="SK330" s="141"/>
      <c r="SL330" s="141"/>
      <c r="SM330" s="141"/>
      <c r="SN330" s="141"/>
      <c r="SO330" s="141"/>
      <c r="SP330" s="141"/>
      <c r="SQ330" s="141"/>
      <c r="SR330" s="141"/>
      <c r="SS330" s="141"/>
      <c r="ST330" s="141"/>
      <c r="SU330" s="141"/>
      <c r="SV330" s="141"/>
      <c r="SW330" s="141"/>
      <c r="SX330" s="141"/>
      <c r="SY330" s="141"/>
      <c r="SZ330" s="141"/>
      <c r="TA330" s="141"/>
      <c r="TB330" s="141"/>
      <c r="TC330" s="141"/>
      <c r="TD330" s="141"/>
      <c r="TE330" s="141"/>
      <c r="TF330" s="141"/>
      <c r="TG330" s="141"/>
      <c r="TH330" s="141"/>
      <c r="TI330" s="141"/>
      <c r="TJ330" s="141"/>
      <c r="TK330" s="141"/>
      <c r="TL330" s="141"/>
      <c r="TM330" s="141"/>
      <c r="TN330" s="141"/>
      <c r="TO330" s="141"/>
      <c r="TP330" s="141"/>
      <c r="TQ330" s="141"/>
      <c r="TR330" s="141"/>
      <c r="TS330" s="141"/>
      <c r="TT330" s="141"/>
      <c r="TU330" s="141"/>
      <c r="TV330" s="141"/>
      <c r="TW330" s="141"/>
      <c r="TX330" s="141"/>
      <c r="TY330" s="141"/>
      <c r="TZ330" s="141"/>
      <c r="UA330" s="141"/>
      <c r="UB330" s="141"/>
      <c r="UC330" s="141"/>
      <c r="UD330" s="141"/>
      <c r="UE330" s="141"/>
      <c r="UF330" s="141"/>
      <c r="UG330" s="141"/>
      <c r="UH330" s="141"/>
      <c r="UI330" s="141"/>
      <c r="UJ330" s="141"/>
      <c r="UK330" s="141"/>
      <c r="UL330" s="141"/>
      <c r="UM330" s="141"/>
      <c r="UN330" s="141"/>
      <c r="UO330" s="141"/>
      <c r="UP330" s="141"/>
      <c r="UQ330" s="141"/>
      <c r="UR330" s="141"/>
      <c r="US330" s="141"/>
      <c r="UT330" s="141"/>
      <c r="UU330" s="141"/>
      <c r="UV330" s="141"/>
      <c r="UW330" s="141"/>
      <c r="UX330" s="141"/>
      <c r="UY330" s="141"/>
      <c r="UZ330" s="141"/>
      <c r="VA330" s="141"/>
      <c r="VB330" s="141"/>
      <c r="VC330" s="141"/>
      <c r="VD330" s="141"/>
      <c r="VE330" s="141"/>
      <c r="VF330" s="141"/>
      <c r="VG330" s="141"/>
      <c r="VH330" s="141"/>
      <c r="VI330" s="141"/>
      <c r="VJ330" s="141"/>
      <c r="VK330" s="141"/>
      <c r="VL330" s="141"/>
      <c r="VM330" s="141"/>
      <c r="VN330" s="141"/>
      <c r="VO330" s="141"/>
      <c r="VP330" s="141"/>
      <c r="VQ330" s="141"/>
      <c r="VR330" s="141"/>
      <c r="VS330" s="141"/>
      <c r="VT330" s="141"/>
      <c r="VU330" s="141"/>
      <c r="VV330" s="141"/>
      <c r="VW330" s="141"/>
      <c r="VX330" s="141"/>
      <c r="VY330" s="141"/>
      <c r="VZ330" s="141"/>
      <c r="WA330" s="141"/>
      <c r="WB330" s="141"/>
      <c r="WC330" s="141"/>
      <c r="WD330" s="141"/>
      <c r="WE330" s="141"/>
      <c r="WF330" s="141"/>
      <c r="WG330" s="141"/>
      <c r="WH330" s="141"/>
      <c r="WI330" s="141"/>
      <c r="WJ330" s="141"/>
      <c r="WK330" s="141"/>
      <c r="WL330" s="141"/>
      <c r="WM330" s="141"/>
      <c r="WN330" s="141"/>
      <c r="WO330" s="141"/>
      <c r="WP330" s="141"/>
      <c r="WQ330" s="141"/>
      <c r="WR330" s="141"/>
      <c r="WS330" s="141"/>
      <c r="WT330" s="141"/>
      <c r="WU330" s="141"/>
      <c r="WV330" s="141"/>
      <c r="WW330" s="141"/>
      <c r="WX330" s="141"/>
      <c r="WY330" s="141"/>
      <c r="WZ330" s="141"/>
      <c r="XA330" s="141"/>
      <c r="XB330" s="141"/>
      <c r="XC330" s="141"/>
      <c r="XD330" s="141"/>
      <c r="XE330" s="141"/>
      <c r="XF330" s="141"/>
      <c r="XG330" s="141"/>
      <c r="XH330" s="141"/>
      <c r="XI330" s="141"/>
      <c r="XJ330" s="141"/>
      <c r="XK330" s="141"/>
      <c r="XL330" s="141"/>
      <c r="XM330" s="141"/>
      <c r="XN330" s="141"/>
      <c r="XO330" s="141"/>
      <c r="XP330" s="141"/>
      <c r="XQ330" s="141"/>
      <c r="XR330" s="141"/>
      <c r="XS330" s="141"/>
      <c r="XT330" s="141"/>
      <c r="XU330" s="141"/>
      <c r="XV330" s="141"/>
      <c r="XW330" s="141"/>
      <c r="XX330" s="141"/>
      <c r="XY330" s="141"/>
      <c r="XZ330" s="141"/>
      <c r="YA330" s="141"/>
      <c r="YB330" s="141"/>
      <c r="YC330" s="141"/>
      <c r="YD330" s="141"/>
      <c r="YE330" s="141"/>
      <c r="YF330" s="141"/>
      <c r="YG330" s="141"/>
      <c r="YH330" s="141"/>
      <c r="YI330" s="141"/>
      <c r="YJ330" s="141"/>
      <c r="YK330" s="141"/>
      <c r="YL330" s="141"/>
      <c r="YM330" s="141"/>
      <c r="YN330" s="141"/>
      <c r="YO330" s="141"/>
      <c r="YP330" s="141"/>
      <c r="YQ330" s="141"/>
      <c r="YR330" s="141"/>
      <c r="YS330" s="141"/>
      <c r="YT330" s="141"/>
      <c r="YU330" s="141"/>
      <c r="YV330" s="141"/>
      <c r="YW330" s="141"/>
      <c r="YX330" s="141"/>
      <c r="YY330" s="141"/>
      <c r="YZ330" s="141"/>
      <c r="ZA330" s="141"/>
      <c r="ZB330" s="141"/>
      <c r="ZC330" s="141"/>
      <c r="ZD330" s="141"/>
      <c r="ZE330" s="141"/>
      <c r="ZF330" s="141"/>
      <c r="ZG330" s="141"/>
      <c r="ZH330" s="141"/>
      <c r="ZI330" s="141"/>
      <c r="ZJ330" s="141"/>
      <c r="ZK330" s="141"/>
      <c r="ZL330" s="141"/>
      <c r="ZM330" s="141"/>
      <c r="ZN330" s="141"/>
      <c r="ZO330" s="141"/>
      <c r="ZP330" s="141"/>
      <c r="ZQ330" s="141"/>
      <c r="ZR330" s="141"/>
      <c r="ZS330" s="141"/>
      <c r="ZT330" s="141"/>
      <c r="ZU330" s="141"/>
      <c r="ZV330" s="141"/>
      <c r="ZW330" s="141"/>
      <c r="ZX330" s="141"/>
      <c r="ZY330" s="141"/>
      <c r="ZZ330" s="141"/>
      <c r="AAA330" s="141"/>
      <c r="AAB330" s="141"/>
      <c r="AAC330" s="141"/>
      <c r="AAD330" s="141"/>
      <c r="AAE330" s="141"/>
      <c r="AAF330" s="141"/>
      <c r="AAG330" s="141"/>
      <c r="AAH330" s="141"/>
      <c r="AAI330" s="141"/>
      <c r="AAJ330" s="141"/>
      <c r="AAK330" s="141"/>
      <c r="AAL330" s="141"/>
      <c r="AAM330" s="141"/>
      <c r="AAN330" s="141"/>
      <c r="AAO330" s="141"/>
      <c r="AAP330" s="141"/>
      <c r="AAQ330" s="141"/>
      <c r="AAR330" s="141"/>
      <c r="AAS330" s="141"/>
      <c r="AAT330" s="141"/>
      <c r="AAU330" s="141"/>
      <c r="AAV330" s="141"/>
      <c r="AAW330" s="141"/>
      <c r="AAX330" s="141"/>
      <c r="AAY330" s="141"/>
      <c r="AAZ330" s="141"/>
      <c r="ABA330" s="141"/>
      <c r="ABB330" s="141"/>
      <c r="ABC330" s="141"/>
      <c r="ABD330" s="141"/>
      <c r="ABE330" s="141"/>
      <c r="ABF330" s="141"/>
      <c r="ABG330" s="141"/>
      <c r="ABH330" s="141"/>
      <c r="ABI330" s="141"/>
      <c r="ABJ330" s="141"/>
      <c r="ABK330" s="141"/>
      <c r="ABL330" s="141"/>
      <c r="ABM330" s="141"/>
      <c r="ABN330" s="141"/>
      <c r="ABO330" s="141"/>
      <c r="ABP330" s="141"/>
      <c r="ABQ330" s="141"/>
      <c r="ABR330" s="141"/>
      <c r="ABS330" s="141"/>
      <c r="ABT330" s="141"/>
      <c r="ABU330" s="141"/>
      <c r="ABV330" s="141"/>
      <c r="ABW330" s="141"/>
      <c r="ABX330" s="141"/>
      <c r="ABY330" s="141"/>
      <c r="ABZ330" s="141"/>
      <c r="ACA330" s="141"/>
      <c r="ACB330" s="141"/>
      <c r="ACC330" s="141"/>
      <c r="ACD330" s="141"/>
      <c r="ACE330" s="141"/>
      <c r="ACF330" s="141"/>
      <c r="ACG330" s="141"/>
      <c r="ACH330" s="141"/>
      <c r="ACI330" s="141"/>
      <c r="ACJ330" s="141"/>
      <c r="ACK330" s="141"/>
      <c r="ACL330" s="141"/>
      <c r="ACM330" s="141"/>
      <c r="ACN330" s="141"/>
      <c r="ACO330" s="141"/>
      <c r="ACP330" s="141"/>
      <c r="ACQ330" s="141"/>
      <c r="ACR330" s="141"/>
      <c r="ACS330" s="141"/>
      <c r="ACT330" s="141"/>
      <c r="ACU330" s="141"/>
      <c r="ACV330" s="141"/>
      <c r="ACW330" s="141"/>
      <c r="ACX330" s="141"/>
      <c r="ACY330" s="141"/>
      <c r="ACZ330" s="141"/>
      <c r="ADA330" s="141"/>
      <c r="ADB330" s="141"/>
      <c r="ADC330" s="141"/>
      <c r="ADD330" s="141"/>
      <c r="ADE330" s="141"/>
      <c r="ADF330" s="141"/>
      <c r="ADG330" s="141"/>
      <c r="ADH330" s="141"/>
      <c r="ADI330" s="141"/>
      <c r="ADJ330" s="141"/>
      <c r="ADK330" s="141"/>
      <c r="ADL330" s="141"/>
      <c r="ADM330" s="141"/>
      <c r="ADN330" s="141"/>
      <c r="ADO330" s="141"/>
      <c r="ADP330" s="141"/>
      <c r="ADQ330" s="141"/>
      <c r="ADR330" s="141"/>
      <c r="ADS330" s="141"/>
      <c r="ADT330" s="141"/>
      <c r="ADU330" s="141"/>
      <c r="ADV330" s="141"/>
      <c r="ADW330" s="141"/>
      <c r="ADX330" s="141"/>
      <c r="ADY330" s="141"/>
      <c r="ADZ330" s="141"/>
      <c r="AEA330" s="141"/>
      <c r="AEB330" s="141"/>
      <c r="AEC330" s="141"/>
      <c r="AED330" s="141"/>
    </row>
    <row r="331" spans="1:810" s="199" customFormat="1" ht="15" customHeight="1" x14ac:dyDescent="0.3">
      <c r="A331" s="192"/>
      <c r="B331" s="192"/>
      <c r="C331" s="197"/>
      <c r="D331" s="239"/>
      <c r="E331" s="200"/>
      <c r="F331" s="195"/>
      <c r="G331" s="201"/>
      <c r="H331" s="194"/>
      <c r="I331" s="201"/>
      <c r="J331" s="202"/>
      <c r="K331" s="203"/>
      <c r="L331" s="192"/>
      <c r="M331" s="193"/>
      <c r="N331" s="194"/>
      <c r="O331" s="195"/>
      <c r="P331" s="196"/>
      <c r="Q331" s="197"/>
      <c r="R331" s="236"/>
      <c r="S331"/>
      <c r="T331" s="220" t="s">
        <v>730</v>
      </c>
      <c r="U331" s="211" t="s">
        <v>731</v>
      </c>
      <c r="V331" s="211"/>
      <c r="W331" s="244"/>
      <c r="X331" s="244"/>
      <c r="Y331" s="244"/>
      <c r="Z331" s="244"/>
      <c r="AA331" s="244"/>
      <c r="AB331" s="244"/>
      <c r="AC331" s="245"/>
      <c r="AD331" s="246"/>
      <c r="AE331" s="246"/>
      <c r="AF331" s="246"/>
      <c r="AG331" s="246"/>
      <c r="AH331" s="246"/>
      <c r="AI331" s="246"/>
      <c r="AJ331" s="246"/>
      <c r="AK331" s="246"/>
      <c r="AL331" s="246"/>
      <c r="AM331" s="246"/>
      <c r="AN331" s="246"/>
      <c r="AO331" s="246"/>
      <c r="AP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c r="DY331" s="141"/>
      <c r="DZ331" s="141"/>
      <c r="EA331" s="141"/>
      <c r="EB331" s="141"/>
      <c r="EC331" s="141"/>
      <c r="ED331" s="141"/>
      <c r="EE331" s="141"/>
      <c r="EF331" s="141"/>
      <c r="EG331" s="141"/>
      <c r="EH331" s="141"/>
      <c r="EI331" s="141"/>
      <c r="EJ331" s="141"/>
      <c r="EK331" s="141"/>
      <c r="EL331" s="141"/>
      <c r="EM331" s="141"/>
      <c r="EN331" s="141"/>
      <c r="EO331" s="141"/>
      <c r="EP331" s="141"/>
      <c r="EQ331" s="141"/>
      <c r="ER331" s="141"/>
      <c r="ES331" s="141"/>
      <c r="ET331" s="141"/>
      <c r="EU331" s="141"/>
      <c r="EV331" s="141"/>
      <c r="EW331" s="141"/>
      <c r="EX331" s="141"/>
      <c r="EY331" s="141"/>
      <c r="EZ331" s="141"/>
      <c r="FA331" s="141"/>
      <c r="FB331" s="141"/>
      <c r="FC331" s="141"/>
      <c r="FD331" s="141"/>
      <c r="FE331" s="141"/>
      <c r="FF331" s="141"/>
      <c r="FG331" s="141"/>
      <c r="FH331" s="141"/>
      <c r="FI331" s="141"/>
      <c r="FJ331" s="141"/>
      <c r="FK331" s="141"/>
      <c r="FL331" s="141"/>
      <c r="FM331" s="141"/>
      <c r="FN331" s="141"/>
      <c r="FO331" s="141"/>
      <c r="FP331" s="141"/>
      <c r="FQ331" s="141"/>
      <c r="FR331" s="141"/>
      <c r="FS331" s="141"/>
      <c r="FT331" s="141"/>
      <c r="FU331" s="141"/>
      <c r="FV331" s="141"/>
      <c r="FW331" s="141"/>
      <c r="FX331" s="141"/>
      <c r="FY331" s="141"/>
      <c r="FZ331" s="141"/>
      <c r="GA331" s="141"/>
      <c r="GB331" s="141"/>
      <c r="GC331" s="141"/>
      <c r="GD331" s="141"/>
      <c r="GE331" s="141"/>
      <c r="GF331" s="141"/>
      <c r="GG331" s="141"/>
      <c r="GH331" s="141"/>
      <c r="GI331" s="141"/>
      <c r="GJ331" s="141"/>
      <c r="GK331" s="141"/>
      <c r="GL331" s="141"/>
      <c r="GM331" s="141"/>
      <c r="GN331" s="141"/>
      <c r="GO331" s="141"/>
      <c r="GP331" s="141"/>
      <c r="GQ331" s="141"/>
      <c r="GR331" s="141"/>
      <c r="GS331" s="141"/>
      <c r="GT331" s="141"/>
      <c r="GU331" s="141"/>
      <c r="GV331" s="141"/>
      <c r="GW331" s="141"/>
      <c r="GX331" s="141"/>
      <c r="GY331" s="141"/>
      <c r="GZ331" s="141"/>
      <c r="HA331" s="141"/>
      <c r="HB331" s="141"/>
      <c r="HC331" s="141"/>
      <c r="HD331" s="141"/>
      <c r="HE331" s="141"/>
      <c r="HF331" s="141"/>
      <c r="HG331" s="141"/>
      <c r="HH331" s="141"/>
      <c r="HI331" s="141"/>
      <c r="HJ331" s="141"/>
      <c r="HK331" s="141"/>
      <c r="HL331" s="141"/>
      <c r="HM331" s="141"/>
      <c r="HN331" s="141"/>
      <c r="HO331" s="141"/>
      <c r="HP331" s="141"/>
      <c r="HQ331" s="141"/>
      <c r="HR331" s="141"/>
      <c r="HS331" s="141"/>
      <c r="HT331" s="141"/>
      <c r="HU331" s="141"/>
      <c r="HV331" s="141"/>
      <c r="HW331" s="141"/>
      <c r="HX331" s="141"/>
      <c r="HY331" s="141"/>
      <c r="HZ331" s="141"/>
      <c r="IA331" s="141"/>
      <c r="IB331" s="141"/>
      <c r="IC331" s="141"/>
      <c r="ID331" s="141"/>
      <c r="IE331" s="141"/>
      <c r="IF331" s="141"/>
      <c r="IG331" s="141"/>
      <c r="IH331" s="141"/>
      <c r="II331" s="141"/>
      <c r="IJ331" s="141"/>
      <c r="IK331" s="141"/>
      <c r="IL331" s="141"/>
      <c r="IM331" s="141"/>
      <c r="IN331" s="141"/>
      <c r="IO331" s="141"/>
      <c r="IP331" s="141"/>
      <c r="IQ331" s="141"/>
      <c r="IR331" s="141"/>
      <c r="IS331" s="141"/>
      <c r="IT331" s="141"/>
      <c r="IU331" s="141"/>
      <c r="IV331" s="141"/>
      <c r="IW331" s="141"/>
      <c r="IX331" s="141"/>
      <c r="IY331" s="141"/>
      <c r="IZ331" s="141"/>
      <c r="JA331" s="141"/>
      <c r="JB331" s="141"/>
      <c r="JC331" s="141"/>
      <c r="JD331" s="141"/>
      <c r="JE331" s="141"/>
      <c r="JF331" s="141"/>
      <c r="JG331" s="141"/>
      <c r="JH331" s="141"/>
      <c r="JI331" s="141"/>
      <c r="JJ331" s="141"/>
      <c r="JK331" s="141"/>
      <c r="JL331" s="141"/>
      <c r="JM331" s="141"/>
      <c r="JN331" s="141"/>
      <c r="JO331" s="141"/>
      <c r="JP331" s="141"/>
      <c r="JQ331" s="141"/>
      <c r="JR331" s="141"/>
      <c r="JS331" s="141"/>
      <c r="JT331" s="141"/>
      <c r="JU331" s="141"/>
      <c r="JV331" s="141"/>
      <c r="JW331" s="141"/>
      <c r="JX331" s="141"/>
      <c r="JY331" s="141"/>
      <c r="JZ331" s="141"/>
      <c r="KA331" s="141"/>
      <c r="KB331" s="141"/>
      <c r="KC331" s="141"/>
      <c r="KD331" s="141"/>
      <c r="KE331" s="141"/>
      <c r="KF331" s="141"/>
      <c r="KG331" s="141"/>
      <c r="KH331" s="141"/>
      <c r="KI331" s="141"/>
      <c r="KJ331" s="141"/>
      <c r="KK331" s="141"/>
      <c r="KL331" s="141"/>
      <c r="KM331" s="141"/>
      <c r="KN331" s="141"/>
      <c r="KO331" s="141"/>
      <c r="KP331" s="141"/>
      <c r="KQ331" s="141"/>
      <c r="KR331" s="141"/>
      <c r="KS331" s="141"/>
      <c r="KT331" s="141"/>
      <c r="KU331" s="141"/>
      <c r="KV331" s="141"/>
      <c r="KW331" s="141"/>
      <c r="KX331" s="141"/>
      <c r="KY331" s="141"/>
      <c r="KZ331" s="141"/>
      <c r="LA331" s="141"/>
      <c r="LB331" s="141"/>
      <c r="LC331" s="141"/>
      <c r="LD331" s="141"/>
      <c r="LE331" s="141"/>
      <c r="LF331" s="141"/>
      <c r="LG331" s="141"/>
      <c r="LH331" s="141"/>
      <c r="LI331" s="141"/>
      <c r="LJ331" s="141"/>
      <c r="LK331" s="141"/>
      <c r="LL331" s="141"/>
      <c r="LM331" s="141"/>
      <c r="LN331" s="141"/>
      <c r="LO331" s="141"/>
      <c r="LP331" s="141"/>
      <c r="LQ331" s="141"/>
      <c r="LR331" s="141"/>
      <c r="LS331" s="141"/>
      <c r="LT331" s="141"/>
      <c r="LU331" s="141"/>
      <c r="LV331" s="141"/>
      <c r="LW331" s="141"/>
      <c r="LX331" s="141"/>
      <c r="LY331" s="141"/>
      <c r="LZ331" s="141"/>
      <c r="MA331" s="141"/>
      <c r="MB331" s="141"/>
      <c r="MC331" s="141"/>
      <c r="MD331" s="141"/>
      <c r="ME331" s="141"/>
      <c r="MF331" s="141"/>
      <c r="MG331" s="141"/>
      <c r="MH331" s="141"/>
      <c r="MI331" s="141"/>
      <c r="MJ331" s="141"/>
      <c r="MK331" s="141"/>
      <c r="ML331" s="141"/>
      <c r="MM331" s="141"/>
      <c r="MN331" s="141"/>
      <c r="MO331" s="141"/>
      <c r="MP331" s="141"/>
      <c r="MQ331" s="141"/>
      <c r="MR331" s="141"/>
      <c r="MS331" s="141"/>
      <c r="MT331" s="141"/>
      <c r="MU331" s="141"/>
      <c r="MV331" s="141"/>
      <c r="MW331" s="141"/>
      <c r="MX331" s="141"/>
      <c r="MY331" s="141"/>
      <c r="MZ331" s="141"/>
      <c r="NA331" s="141"/>
      <c r="NB331" s="141"/>
      <c r="NC331" s="141"/>
      <c r="ND331" s="141"/>
      <c r="NE331" s="141"/>
      <c r="NF331" s="141"/>
      <c r="NG331" s="141"/>
      <c r="NH331" s="141"/>
      <c r="NI331" s="141"/>
      <c r="NJ331" s="141"/>
      <c r="NK331" s="141"/>
      <c r="NL331" s="141"/>
      <c r="NM331" s="141"/>
      <c r="NN331" s="141"/>
      <c r="NO331" s="141"/>
      <c r="NP331" s="141"/>
      <c r="NQ331" s="141"/>
      <c r="NR331" s="141"/>
      <c r="NS331" s="141"/>
      <c r="NT331" s="141"/>
      <c r="NU331" s="141"/>
      <c r="NV331" s="141"/>
      <c r="NW331" s="141"/>
      <c r="NX331" s="141"/>
      <c r="NY331" s="141"/>
      <c r="NZ331" s="141"/>
      <c r="OA331" s="141"/>
      <c r="OB331" s="141"/>
      <c r="OC331" s="141"/>
      <c r="OD331" s="141"/>
      <c r="OE331" s="141"/>
      <c r="OF331" s="141"/>
      <c r="OG331" s="141"/>
      <c r="OH331" s="141"/>
      <c r="OI331" s="141"/>
      <c r="OJ331" s="141"/>
      <c r="OK331" s="141"/>
      <c r="OL331" s="141"/>
      <c r="OM331" s="141"/>
      <c r="ON331" s="141"/>
      <c r="OO331" s="141"/>
      <c r="OP331" s="141"/>
      <c r="OQ331" s="141"/>
      <c r="OR331" s="141"/>
      <c r="OS331" s="141"/>
      <c r="OT331" s="141"/>
      <c r="OU331" s="141"/>
      <c r="OV331" s="141"/>
      <c r="OW331" s="141"/>
      <c r="OX331" s="141"/>
      <c r="OY331" s="141"/>
      <c r="OZ331" s="141"/>
      <c r="PA331" s="141"/>
      <c r="PB331" s="141"/>
      <c r="PC331" s="141"/>
      <c r="PD331" s="141"/>
      <c r="PE331" s="141"/>
      <c r="PF331" s="141"/>
      <c r="PG331" s="141"/>
      <c r="PH331" s="141"/>
      <c r="PI331" s="141"/>
      <c r="PJ331" s="141"/>
      <c r="PK331" s="141"/>
      <c r="PL331" s="141"/>
      <c r="PM331" s="141"/>
      <c r="PN331" s="141"/>
      <c r="PO331" s="141"/>
      <c r="PP331" s="141"/>
      <c r="PQ331" s="141"/>
      <c r="PR331" s="141"/>
      <c r="PS331" s="141"/>
      <c r="PT331" s="141"/>
      <c r="PU331" s="141"/>
      <c r="PV331" s="141"/>
      <c r="PW331" s="141"/>
      <c r="PX331" s="141"/>
      <c r="PY331" s="141"/>
      <c r="PZ331" s="141"/>
      <c r="QA331" s="141"/>
      <c r="QB331" s="141"/>
      <c r="QC331" s="141"/>
      <c r="QD331" s="141"/>
      <c r="QE331" s="141"/>
      <c r="QF331" s="141"/>
      <c r="QG331" s="141"/>
      <c r="QH331" s="141"/>
      <c r="QI331" s="141"/>
      <c r="QJ331" s="141"/>
      <c r="QK331" s="141"/>
      <c r="QL331" s="141"/>
      <c r="QM331" s="141"/>
      <c r="QN331" s="141"/>
      <c r="QO331" s="141"/>
      <c r="QP331" s="141"/>
      <c r="QQ331" s="141"/>
      <c r="QR331" s="141"/>
      <c r="QS331" s="141"/>
      <c r="QT331" s="141"/>
      <c r="QU331" s="141"/>
      <c r="QV331" s="141"/>
      <c r="QW331" s="141"/>
      <c r="QX331" s="141"/>
      <c r="QY331" s="141"/>
      <c r="QZ331" s="141"/>
      <c r="RA331" s="141"/>
      <c r="RB331" s="141"/>
      <c r="RC331" s="141"/>
      <c r="RD331" s="141"/>
      <c r="RE331" s="141"/>
      <c r="RF331" s="141"/>
      <c r="RG331" s="141"/>
      <c r="RH331" s="141"/>
      <c r="RI331" s="141"/>
      <c r="RJ331" s="141"/>
      <c r="RK331" s="141"/>
      <c r="RL331" s="141"/>
      <c r="RM331" s="141"/>
      <c r="RN331" s="141"/>
      <c r="RO331" s="141"/>
      <c r="RP331" s="141"/>
      <c r="RQ331" s="141"/>
      <c r="RR331" s="141"/>
      <c r="RS331" s="141"/>
      <c r="RT331" s="141"/>
      <c r="RU331" s="141"/>
      <c r="RV331" s="141"/>
      <c r="RW331" s="141"/>
      <c r="RX331" s="141"/>
      <c r="RY331" s="141"/>
      <c r="RZ331" s="141"/>
      <c r="SA331" s="141"/>
      <c r="SB331" s="141"/>
      <c r="SC331" s="141"/>
      <c r="SD331" s="141"/>
      <c r="SE331" s="141"/>
      <c r="SF331" s="141"/>
      <c r="SG331" s="141"/>
      <c r="SH331" s="141"/>
      <c r="SI331" s="141"/>
      <c r="SJ331" s="141"/>
      <c r="SK331" s="141"/>
      <c r="SL331" s="141"/>
      <c r="SM331" s="141"/>
      <c r="SN331" s="141"/>
      <c r="SO331" s="141"/>
      <c r="SP331" s="141"/>
      <c r="SQ331" s="141"/>
      <c r="SR331" s="141"/>
      <c r="SS331" s="141"/>
      <c r="ST331" s="141"/>
      <c r="SU331" s="141"/>
      <c r="SV331" s="141"/>
      <c r="SW331" s="141"/>
      <c r="SX331" s="141"/>
      <c r="SY331" s="141"/>
      <c r="SZ331" s="141"/>
      <c r="TA331" s="141"/>
      <c r="TB331" s="141"/>
      <c r="TC331" s="141"/>
      <c r="TD331" s="141"/>
      <c r="TE331" s="141"/>
      <c r="TF331" s="141"/>
      <c r="TG331" s="141"/>
      <c r="TH331" s="141"/>
      <c r="TI331" s="141"/>
      <c r="TJ331" s="141"/>
      <c r="TK331" s="141"/>
      <c r="TL331" s="141"/>
      <c r="TM331" s="141"/>
      <c r="TN331" s="141"/>
      <c r="TO331" s="141"/>
      <c r="TP331" s="141"/>
      <c r="TQ331" s="141"/>
      <c r="TR331" s="141"/>
      <c r="TS331" s="141"/>
      <c r="TT331" s="141"/>
      <c r="TU331" s="141"/>
      <c r="TV331" s="141"/>
      <c r="TW331" s="141"/>
      <c r="TX331" s="141"/>
      <c r="TY331" s="141"/>
      <c r="TZ331" s="141"/>
      <c r="UA331" s="141"/>
      <c r="UB331" s="141"/>
      <c r="UC331" s="141"/>
      <c r="UD331" s="141"/>
      <c r="UE331" s="141"/>
      <c r="UF331" s="141"/>
      <c r="UG331" s="141"/>
      <c r="UH331" s="141"/>
      <c r="UI331" s="141"/>
      <c r="UJ331" s="141"/>
      <c r="UK331" s="141"/>
      <c r="UL331" s="141"/>
      <c r="UM331" s="141"/>
      <c r="UN331" s="141"/>
      <c r="UO331" s="141"/>
      <c r="UP331" s="141"/>
      <c r="UQ331" s="141"/>
      <c r="UR331" s="141"/>
      <c r="US331" s="141"/>
      <c r="UT331" s="141"/>
      <c r="UU331" s="141"/>
      <c r="UV331" s="141"/>
      <c r="UW331" s="141"/>
      <c r="UX331" s="141"/>
      <c r="UY331" s="141"/>
      <c r="UZ331" s="141"/>
      <c r="VA331" s="141"/>
      <c r="VB331" s="141"/>
      <c r="VC331" s="141"/>
      <c r="VD331" s="141"/>
      <c r="VE331" s="141"/>
      <c r="VF331" s="141"/>
      <c r="VG331" s="141"/>
      <c r="VH331" s="141"/>
      <c r="VI331" s="141"/>
      <c r="VJ331" s="141"/>
      <c r="VK331" s="141"/>
      <c r="VL331" s="141"/>
      <c r="VM331" s="141"/>
      <c r="VN331" s="141"/>
      <c r="VO331" s="141"/>
      <c r="VP331" s="141"/>
      <c r="VQ331" s="141"/>
      <c r="VR331" s="141"/>
      <c r="VS331" s="141"/>
      <c r="VT331" s="141"/>
      <c r="VU331" s="141"/>
      <c r="VV331" s="141"/>
      <c r="VW331" s="141"/>
      <c r="VX331" s="141"/>
      <c r="VY331" s="141"/>
      <c r="VZ331" s="141"/>
      <c r="WA331" s="141"/>
      <c r="WB331" s="141"/>
      <c r="WC331" s="141"/>
      <c r="WD331" s="141"/>
      <c r="WE331" s="141"/>
      <c r="WF331" s="141"/>
      <c r="WG331" s="141"/>
      <c r="WH331" s="141"/>
      <c r="WI331" s="141"/>
      <c r="WJ331" s="141"/>
      <c r="WK331" s="141"/>
      <c r="WL331" s="141"/>
      <c r="WM331" s="141"/>
      <c r="WN331" s="141"/>
      <c r="WO331" s="141"/>
      <c r="WP331" s="141"/>
      <c r="WQ331" s="141"/>
      <c r="WR331" s="141"/>
      <c r="WS331" s="141"/>
      <c r="WT331" s="141"/>
      <c r="WU331" s="141"/>
      <c r="WV331" s="141"/>
      <c r="WW331" s="141"/>
      <c r="WX331" s="141"/>
      <c r="WY331" s="141"/>
      <c r="WZ331" s="141"/>
      <c r="XA331" s="141"/>
      <c r="XB331" s="141"/>
      <c r="XC331" s="141"/>
      <c r="XD331" s="141"/>
      <c r="XE331" s="141"/>
      <c r="XF331" s="141"/>
      <c r="XG331" s="141"/>
      <c r="XH331" s="141"/>
      <c r="XI331" s="141"/>
      <c r="XJ331" s="141"/>
      <c r="XK331" s="141"/>
      <c r="XL331" s="141"/>
      <c r="XM331" s="141"/>
      <c r="XN331" s="141"/>
      <c r="XO331" s="141"/>
      <c r="XP331" s="141"/>
      <c r="XQ331" s="141"/>
      <c r="XR331" s="141"/>
      <c r="XS331" s="141"/>
      <c r="XT331" s="141"/>
      <c r="XU331" s="141"/>
      <c r="XV331" s="141"/>
      <c r="XW331" s="141"/>
      <c r="XX331" s="141"/>
      <c r="XY331" s="141"/>
      <c r="XZ331" s="141"/>
      <c r="YA331" s="141"/>
      <c r="YB331" s="141"/>
      <c r="YC331" s="141"/>
      <c r="YD331" s="141"/>
      <c r="YE331" s="141"/>
      <c r="YF331" s="141"/>
      <c r="YG331" s="141"/>
      <c r="YH331" s="141"/>
      <c r="YI331" s="141"/>
      <c r="YJ331" s="141"/>
      <c r="YK331" s="141"/>
      <c r="YL331" s="141"/>
      <c r="YM331" s="141"/>
      <c r="YN331" s="141"/>
      <c r="YO331" s="141"/>
      <c r="YP331" s="141"/>
      <c r="YQ331" s="141"/>
      <c r="YR331" s="141"/>
      <c r="YS331" s="141"/>
      <c r="YT331" s="141"/>
      <c r="YU331" s="141"/>
      <c r="YV331" s="141"/>
      <c r="YW331" s="141"/>
      <c r="YX331" s="141"/>
      <c r="YY331" s="141"/>
      <c r="YZ331" s="141"/>
      <c r="ZA331" s="141"/>
      <c r="ZB331" s="141"/>
      <c r="ZC331" s="141"/>
      <c r="ZD331" s="141"/>
      <c r="ZE331" s="141"/>
      <c r="ZF331" s="141"/>
      <c r="ZG331" s="141"/>
      <c r="ZH331" s="141"/>
      <c r="ZI331" s="141"/>
      <c r="ZJ331" s="141"/>
      <c r="ZK331" s="141"/>
      <c r="ZL331" s="141"/>
      <c r="ZM331" s="141"/>
      <c r="ZN331" s="141"/>
      <c r="ZO331" s="141"/>
      <c r="ZP331" s="141"/>
      <c r="ZQ331" s="141"/>
      <c r="ZR331" s="141"/>
      <c r="ZS331" s="141"/>
      <c r="ZT331" s="141"/>
      <c r="ZU331" s="141"/>
      <c r="ZV331" s="141"/>
      <c r="ZW331" s="141"/>
      <c r="ZX331" s="141"/>
      <c r="ZY331" s="141"/>
      <c r="ZZ331" s="141"/>
      <c r="AAA331" s="141"/>
      <c r="AAB331" s="141"/>
      <c r="AAC331" s="141"/>
      <c r="AAD331" s="141"/>
      <c r="AAE331" s="141"/>
      <c r="AAF331" s="141"/>
      <c r="AAG331" s="141"/>
      <c r="AAH331" s="141"/>
      <c r="AAI331" s="141"/>
      <c r="AAJ331" s="141"/>
      <c r="AAK331" s="141"/>
      <c r="AAL331" s="141"/>
      <c r="AAM331" s="141"/>
      <c r="AAN331" s="141"/>
      <c r="AAO331" s="141"/>
      <c r="AAP331" s="141"/>
      <c r="AAQ331" s="141"/>
      <c r="AAR331" s="141"/>
      <c r="AAS331" s="141"/>
      <c r="AAT331" s="141"/>
      <c r="AAU331" s="141"/>
      <c r="AAV331" s="141"/>
      <c r="AAW331" s="141"/>
      <c r="AAX331" s="141"/>
      <c r="AAY331" s="141"/>
      <c r="AAZ331" s="141"/>
      <c r="ABA331" s="141"/>
      <c r="ABB331" s="141"/>
      <c r="ABC331" s="141"/>
      <c r="ABD331" s="141"/>
      <c r="ABE331" s="141"/>
      <c r="ABF331" s="141"/>
      <c r="ABG331" s="141"/>
      <c r="ABH331" s="141"/>
      <c r="ABI331" s="141"/>
      <c r="ABJ331" s="141"/>
      <c r="ABK331" s="141"/>
      <c r="ABL331" s="141"/>
      <c r="ABM331" s="141"/>
      <c r="ABN331" s="141"/>
      <c r="ABO331" s="141"/>
      <c r="ABP331" s="141"/>
      <c r="ABQ331" s="141"/>
      <c r="ABR331" s="141"/>
      <c r="ABS331" s="141"/>
      <c r="ABT331" s="141"/>
      <c r="ABU331" s="141"/>
      <c r="ABV331" s="141"/>
      <c r="ABW331" s="141"/>
      <c r="ABX331" s="141"/>
      <c r="ABY331" s="141"/>
      <c r="ABZ331" s="141"/>
      <c r="ACA331" s="141"/>
      <c r="ACB331" s="141"/>
      <c r="ACC331" s="141"/>
      <c r="ACD331" s="141"/>
      <c r="ACE331" s="141"/>
      <c r="ACF331" s="141"/>
      <c r="ACG331" s="141"/>
      <c r="ACH331" s="141"/>
      <c r="ACI331" s="141"/>
      <c r="ACJ331" s="141"/>
      <c r="ACK331" s="141"/>
      <c r="ACL331" s="141"/>
      <c r="ACM331" s="141"/>
      <c r="ACN331" s="141"/>
      <c r="ACO331" s="141"/>
      <c r="ACP331" s="141"/>
      <c r="ACQ331" s="141"/>
      <c r="ACR331" s="141"/>
      <c r="ACS331" s="141"/>
      <c r="ACT331" s="141"/>
      <c r="ACU331" s="141"/>
      <c r="ACV331" s="141"/>
      <c r="ACW331" s="141"/>
      <c r="ACX331" s="141"/>
      <c r="ACY331" s="141"/>
      <c r="ACZ331" s="141"/>
      <c r="ADA331" s="141"/>
      <c r="ADB331" s="141"/>
      <c r="ADC331" s="141"/>
      <c r="ADD331" s="141"/>
      <c r="ADE331" s="141"/>
      <c r="ADF331" s="141"/>
      <c r="ADG331" s="141"/>
      <c r="ADH331" s="141"/>
      <c r="ADI331" s="141"/>
      <c r="ADJ331" s="141"/>
      <c r="ADK331" s="141"/>
      <c r="ADL331" s="141"/>
      <c r="ADM331" s="141"/>
      <c r="ADN331" s="141"/>
      <c r="ADO331" s="141"/>
      <c r="ADP331" s="141"/>
      <c r="ADQ331" s="141"/>
      <c r="ADR331" s="141"/>
      <c r="ADS331" s="141"/>
      <c r="ADT331" s="141"/>
      <c r="ADU331" s="141"/>
      <c r="ADV331" s="141"/>
      <c r="ADW331" s="141"/>
      <c r="ADX331" s="141"/>
      <c r="ADY331" s="141"/>
      <c r="ADZ331" s="141"/>
      <c r="AEA331" s="141"/>
      <c r="AEB331" s="141"/>
      <c r="AEC331" s="141"/>
      <c r="AED331" s="141"/>
    </row>
    <row r="332" spans="1:810" s="199" customFormat="1" ht="15" customHeight="1" x14ac:dyDescent="0.3">
      <c r="A332" s="192"/>
      <c r="B332" s="192"/>
      <c r="C332" s="197"/>
      <c r="D332" s="239"/>
      <c r="E332" s="200"/>
      <c r="F332" s="195"/>
      <c r="G332" s="201"/>
      <c r="H332" s="194"/>
      <c r="I332" s="201"/>
      <c r="J332" s="202"/>
      <c r="K332" s="203"/>
      <c r="L332" s="192"/>
      <c r="M332" s="193"/>
      <c r="N332" s="194"/>
      <c r="O332" s="195"/>
      <c r="P332" s="196"/>
      <c r="Q332" s="197"/>
      <c r="R332" s="236"/>
      <c r="S332" s="236"/>
      <c r="T332" s="243"/>
      <c r="U332" s="211"/>
      <c r="V332" s="211"/>
      <c r="W332" s="244"/>
      <c r="X332" s="244"/>
      <c r="Y332" s="244"/>
      <c r="Z332" s="244"/>
      <c r="AA332" s="244"/>
      <c r="AB332" s="244"/>
      <c r="AC332" s="245"/>
      <c r="AD332" s="246"/>
      <c r="AE332" s="246"/>
      <c r="AF332" s="246"/>
      <c r="AG332" s="246"/>
      <c r="AH332" s="246"/>
      <c r="AI332" s="246"/>
      <c r="AJ332" s="246"/>
      <c r="AK332" s="246"/>
      <c r="AL332" s="246"/>
      <c r="AM332" s="246"/>
      <c r="AN332" s="246"/>
      <c r="AO332" s="246"/>
      <c r="AP332" s="141"/>
      <c r="BH332" s="141"/>
      <c r="BI332" s="141"/>
      <c r="BJ332" s="141"/>
      <c r="BK332" s="141"/>
      <c r="BL332" s="141"/>
      <c r="BM332" s="141"/>
      <c r="BN332" s="141"/>
      <c r="BO332" s="141"/>
      <c r="BP332" s="141"/>
      <c r="BQ332" s="141"/>
      <c r="BR332" s="141"/>
      <c r="BS332" s="141"/>
      <c r="BT332" s="141"/>
      <c r="BU332" s="141"/>
      <c r="BV332" s="141"/>
      <c r="BW332" s="141"/>
      <c r="BX332" s="141"/>
      <c r="BY332" s="141"/>
      <c r="BZ332" s="141"/>
      <c r="CA332" s="141"/>
      <c r="CB332" s="141"/>
      <c r="CC332" s="141"/>
      <c r="CD332" s="141"/>
      <c r="CE332" s="141"/>
      <c r="CF332" s="141"/>
      <c r="CG332" s="141"/>
      <c r="CH332" s="141"/>
      <c r="CI332" s="141"/>
      <c r="CJ332" s="141"/>
      <c r="CK332" s="141"/>
      <c r="CL332" s="141"/>
      <c r="CM332" s="141"/>
      <c r="CN332" s="141"/>
      <c r="CO332" s="141"/>
      <c r="CP332" s="141"/>
      <c r="CQ332" s="141"/>
      <c r="CR332" s="141"/>
      <c r="CS332" s="141"/>
      <c r="CT332" s="141"/>
      <c r="CU332" s="141"/>
      <c r="CV332" s="141"/>
      <c r="CW332" s="141"/>
      <c r="CX332" s="141"/>
      <c r="CY332" s="141"/>
      <c r="CZ332" s="141"/>
      <c r="DA332" s="141"/>
      <c r="DB332" s="141"/>
      <c r="DC332" s="141"/>
      <c r="DD332" s="141"/>
      <c r="DE332" s="141"/>
      <c r="DF332" s="141"/>
      <c r="DG332" s="141"/>
      <c r="DH332" s="141"/>
      <c r="DI332" s="141"/>
      <c r="DJ332" s="141"/>
      <c r="DK332" s="141"/>
      <c r="DL332" s="141"/>
      <c r="DM332" s="141"/>
      <c r="DN332" s="141"/>
      <c r="DO332" s="141"/>
      <c r="DP332" s="141"/>
      <c r="DQ332" s="141"/>
      <c r="DR332" s="141"/>
      <c r="DS332" s="141"/>
      <c r="DT332" s="141"/>
      <c r="DU332" s="141"/>
      <c r="DV332" s="141"/>
      <c r="DW332" s="141"/>
      <c r="DX332" s="141"/>
      <c r="DY332" s="141"/>
      <c r="DZ332" s="141"/>
      <c r="EA332" s="141"/>
      <c r="EB332" s="141"/>
      <c r="EC332" s="141"/>
      <c r="ED332" s="141"/>
      <c r="EE332" s="141"/>
      <c r="EF332" s="141"/>
      <c r="EG332" s="141"/>
      <c r="EH332" s="141"/>
      <c r="EI332" s="141"/>
      <c r="EJ332" s="141"/>
      <c r="EK332" s="141"/>
      <c r="EL332" s="141"/>
      <c r="EM332" s="141"/>
      <c r="EN332" s="141"/>
      <c r="EO332" s="141"/>
      <c r="EP332" s="141"/>
      <c r="EQ332" s="141"/>
      <c r="ER332" s="141"/>
      <c r="ES332" s="141"/>
      <c r="ET332" s="141"/>
      <c r="EU332" s="141"/>
      <c r="EV332" s="141"/>
      <c r="EW332" s="141"/>
      <c r="EX332" s="141"/>
      <c r="EY332" s="141"/>
      <c r="EZ332" s="141"/>
      <c r="FA332" s="141"/>
      <c r="FB332" s="141"/>
      <c r="FC332" s="141"/>
      <c r="FD332" s="141"/>
      <c r="FE332" s="141"/>
      <c r="FF332" s="141"/>
      <c r="FG332" s="141"/>
      <c r="FH332" s="141"/>
      <c r="FI332" s="141"/>
      <c r="FJ332" s="141"/>
      <c r="FK332" s="141"/>
      <c r="FL332" s="141"/>
      <c r="FM332" s="141"/>
      <c r="FN332" s="141"/>
      <c r="FO332" s="141"/>
      <c r="FP332" s="141"/>
      <c r="FQ332" s="141"/>
      <c r="FR332" s="141"/>
      <c r="FS332" s="141"/>
      <c r="FT332" s="141"/>
      <c r="FU332" s="141"/>
      <c r="FV332" s="141"/>
      <c r="FW332" s="141"/>
      <c r="FX332" s="141"/>
      <c r="FY332" s="141"/>
      <c r="FZ332" s="141"/>
      <c r="GA332" s="141"/>
      <c r="GB332" s="141"/>
      <c r="GC332" s="141"/>
      <c r="GD332" s="141"/>
      <c r="GE332" s="141"/>
      <c r="GF332" s="141"/>
      <c r="GG332" s="141"/>
      <c r="GH332" s="141"/>
      <c r="GI332" s="141"/>
      <c r="GJ332" s="141"/>
      <c r="GK332" s="141"/>
      <c r="GL332" s="141"/>
      <c r="GM332" s="141"/>
      <c r="GN332" s="141"/>
      <c r="GO332" s="141"/>
      <c r="GP332" s="141"/>
      <c r="GQ332" s="141"/>
      <c r="GR332" s="141"/>
      <c r="GS332" s="141"/>
      <c r="GT332" s="141"/>
      <c r="GU332" s="141"/>
      <c r="GV332" s="141"/>
      <c r="GW332" s="141"/>
      <c r="GX332" s="141"/>
      <c r="GY332" s="141"/>
      <c r="GZ332" s="141"/>
      <c r="HA332" s="141"/>
      <c r="HB332" s="141"/>
      <c r="HC332" s="141"/>
      <c r="HD332" s="141"/>
      <c r="HE332" s="141"/>
      <c r="HF332" s="141"/>
      <c r="HG332" s="141"/>
      <c r="HH332" s="141"/>
      <c r="HI332" s="141"/>
      <c r="HJ332" s="141"/>
      <c r="HK332" s="141"/>
      <c r="HL332" s="141"/>
      <c r="HM332" s="141"/>
      <c r="HN332" s="141"/>
      <c r="HO332" s="141"/>
      <c r="HP332" s="141"/>
      <c r="HQ332" s="141"/>
      <c r="HR332" s="141"/>
      <c r="HS332" s="141"/>
      <c r="HT332" s="141"/>
      <c r="HU332" s="141"/>
      <c r="HV332" s="141"/>
      <c r="HW332" s="141"/>
      <c r="HX332" s="141"/>
      <c r="HY332" s="141"/>
      <c r="HZ332" s="141"/>
      <c r="IA332" s="141"/>
      <c r="IB332" s="141"/>
      <c r="IC332" s="141"/>
      <c r="ID332" s="141"/>
      <c r="IE332" s="141"/>
      <c r="IF332" s="141"/>
      <c r="IG332" s="141"/>
      <c r="IH332" s="141"/>
      <c r="II332" s="141"/>
      <c r="IJ332" s="141"/>
      <c r="IK332" s="141"/>
      <c r="IL332" s="141"/>
      <c r="IM332" s="141"/>
      <c r="IN332" s="141"/>
      <c r="IO332" s="141"/>
      <c r="IP332" s="141"/>
      <c r="IQ332" s="141"/>
      <c r="IR332" s="141"/>
      <c r="IS332" s="141"/>
      <c r="IT332" s="141"/>
      <c r="IU332" s="141"/>
      <c r="IV332" s="141"/>
      <c r="IW332" s="141"/>
      <c r="IX332" s="141"/>
      <c r="IY332" s="141"/>
      <c r="IZ332" s="141"/>
      <c r="JA332" s="141"/>
      <c r="JB332" s="141"/>
      <c r="JC332" s="141"/>
      <c r="JD332" s="141"/>
      <c r="JE332" s="141"/>
      <c r="JF332" s="141"/>
      <c r="JG332" s="141"/>
      <c r="JH332" s="141"/>
      <c r="JI332" s="141"/>
      <c r="JJ332" s="141"/>
      <c r="JK332" s="141"/>
      <c r="JL332" s="141"/>
      <c r="JM332" s="141"/>
      <c r="JN332" s="141"/>
      <c r="JO332" s="141"/>
      <c r="JP332" s="141"/>
      <c r="JQ332" s="141"/>
      <c r="JR332" s="141"/>
      <c r="JS332" s="141"/>
      <c r="JT332" s="141"/>
      <c r="JU332" s="141"/>
      <c r="JV332" s="141"/>
      <c r="JW332" s="141"/>
      <c r="JX332" s="141"/>
      <c r="JY332" s="141"/>
      <c r="JZ332" s="141"/>
      <c r="KA332" s="141"/>
      <c r="KB332" s="141"/>
      <c r="KC332" s="141"/>
      <c r="KD332" s="141"/>
      <c r="KE332" s="141"/>
      <c r="KF332" s="141"/>
      <c r="KG332" s="141"/>
      <c r="KH332" s="141"/>
      <c r="KI332" s="141"/>
      <c r="KJ332" s="141"/>
      <c r="KK332" s="141"/>
      <c r="KL332" s="141"/>
      <c r="KM332" s="141"/>
      <c r="KN332" s="141"/>
      <c r="KO332" s="141"/>
      <c r="KP332" s="141"/>
      <c r="KQ332" s="141"/>
      <c r="KR332" s="141"/>
      <c r="KS332" s="141"/>
      <c r="KT332" s="141"/>
      <c r="KU332" s="141"/>
      <c r="KV332" s="141"/>
      <c r="KW332" s="141"/>
      <c r="KX332" s="141"/>
      <c r="KY332" s="141"/>
      <c r="KZ332" s="141"/>
      <c r="LA332" s="141"/>
      <c r="LB332" s="141"/>
      <c r="LC332" s="141"/>
      <c r="LD332" s="141"/>
      <c r="LE332" s="141"/>
      <c r="LF332" s="141"/>
      <c r="LG332" s="141"/>
      <c r="LH332" s="141"/>
      <c r="LI332" s="141"/>
      <c r="LJ332" s="141"/>
      <c r="LK332" s="141"/>
      <c r="LL332" s="141"/>
      <c r="LM332" s="141"/>
      <c r="LN332" s="141"/>
      <c r="LO332" s="141"/>
      <c r="LP332" s="141"/>
      <c r="LQ332" s="141"/>
      <c r="LR332" s="141"/>
      <c r="LS332" s="141"/>
      <c r="LT332" s="141"/>
      <c r="LU332" s="141"/>
      <c r="LV332" s="141"/>
      <c r="LW332" s="141"/>
      <c r="LX332" s="141"/>
      <c r="LY332" s="141"/>
      <c r="LZ332" s="141"/>
      <c r="MA332" s="141"/>
      <c r="MB332" s="141"/>
      <c r="MC332" s="141"/>
      <c r="MD332" s="141"/>
      <c r="ME332" s="141"/>
      <c r="MF332" s="141"/>
      <c r="MG332" s="141"/>
      <c r="MH332" s="141"/>
      <c r="MI332" s="141"/>
      <c r="MJ332" s="141"/>
      <c r="MK332" s="141"/>
      <c r="ML332" s="141"/>
      <c r="MM332" s="141"/>
      <c r="MN332" s="141"/>
      <c r="MO332" s="141"/>
      <c r="MP332" s="141"/>
      <c r="MQ332" s="141"/>
      <c r="MR332" s="141"/>
      <c r="MS332" s="141"/>
      <c r="MT332" s="141"/>
      <c r="MU332" s="141"/>
      <c r="MV332" s="141"/>
      <c r="MW332" s="141"/>
      <c r="MX332" s="141"/>
      <c r="MY332" s="141"/>
      <c r="MZ332" s="141"/>
      <c r="NA332" s="141"/>
      <c r="NB332" s="141"/>
      <c r="NC332" s="141"/>
      <c r="ND332" s="141"/>
      <c r="NE332" s="141"/>
      <c r="NF332" s="141"/>
      <c r="NG332" s="141"/>
      <c r="NH332" s="141"/>
      <c r="NI332" s="141"/>
      <c r="NJ332" s="141"/>
      <c r="NK332" s="141"/>
      <c r="NL332" s="141"/>
      <c r="NM332" s="141"/>
      <c r="NN332" s="141"/>
      <c r="NO332" s="141"/>
      <c r="NP332" s="141"/>
      <c r="NQ332" s="141"/>
      <c r="NR332" s="141"/>
      <c r="NS332" s="141"/>
      <c r="NT332" s="141"/>
      <c r="NU332" s="141"/>
      <c r="NV332" s="141"/>
      <c r="NW332" s="141"/>
      <c r="NX332" s="141"/>
      <c r="NY332" s="141"/>
      <c r="NZ332" s="141"/>
      <c r="OA332" s="141"/>
      <c r="OB332" s="141"/>
      <c r="OC332" s="141"/>
      <c r="OD332" s="141"/>
      <c r="OE332" s="141"/>
      <c r="OF332" s="141"/>
      <c r="OG332" s="141"/>
      <c r="OH332" s="141"/>
      <c r="OI332" s="141"/>
      <c r="OJ332" s="141"/>
      <c r="OK332" s="141"/>
      <c r="OL332" s="141"/>
      <c r="OM332" s="141"/>
      <c r="ON332" s="141"/>
      <c r="OO332" s="141"/>
      <c r="OP332" s="141"/>
      <c r="OQ332" s="141"/>
      <c r="OR332" s="141"/>
      <c r="OS332" s="141"/>
      <c r="OT332" s="141"/>
      <c r="OU332" s="141"/>
      <c r="OV332" s="141"/>
      <c r="OW332" s="141"/>
      <c r="OX332" s="141"/>
      <c r="OY332" s="141"/>
      <c r="OZ332" s="141"/>
      <c r="PA332" s="141"/>
      <c r="PB332" s="141"/>
      <c r="PC332" s="141"/>
      <c r="PD332" s="141"/>
      <c r="PE332" s="141"/>
      <c r="PF332" s="141"/>
      <c r="PG332" s="141"/>
      <c r="PH332" s="141"/>
      <c r="PI332" s="141"/>
      <c r="PJ332" s="141"/>
      <c r="PK332" s="141"/>
      <c r="PL332" s="141"/>
      <c r="PM332" s="141"/>
      <c r="PN332" s="141"/>
      <c r="PO332" s="141"/>
      <c r="PP332" s="141"/>
      <c r="PQ332" s="141"/>
      <c r="PR332" s="141"/>
      <c r="PS332" s="141"/>
      <c r="PT332" s="141"/>
      <c r="PU332" s="141"/>
      <c r="PV332" s="141"/>
      <c r="PW332" s="141"/>
      <c r="PX332" s="141"/>
      <c r="PY332" s="141"/>
      <c r="PZ332" s="141"/>
      <c r="QA332" s="141"/>
      <c r="QB332" s="141"/>
      <c r="QC332" s="141"/>
      <c r="QD332" s="141"/>
      <c r="QE332" s="141"/>
      <c r="QF332" s="141"/>
      <c r="QG332" s="141"/>
      <c r="QH332" s="141"/>
      <c r="QI332" s="141"/>
      <c r="QJ332" s="141"/>
      <c r="QK332" s="141"/>
      <c r="QL332" s="141"/>
      <c r="QM332" s="141"/>
      <c r="QN332" s="141"/>
      <c r="QO332" s="141"/>
      <c r="QP332" s="141"/>
      <c r="QQ332" s="141"/>
      <c r="QR332" s="141"/>
      <c r="QS332" s="141"/>
      <c r="QT332" s="141"/>
      <c r="QU332" s="141"/>
      <c r="QV332" s="141"/>
      <c r="QW332" s="141"/>
      <c r="QX332" s="141"/>
      <c r="QY332" s="141"/>
      <c r="QZ332" s="141"/>
      <c r="RA332" s="141"/>
      <c r="RB332" s="141"/>
      <c r="RC332" s="141"/>
      <c r="RD332" s="141"/>
      <c r="RE332" s="141"/>
      <c r="RF332" s="141"/>
      <c r="RG332" s="141"/>
      <c r="RH332" s="141"/>
      <c r="RI332" s="141"/>
      <c r="RJ332" s="141"/>
      <c r="RK332" s="141"/>
      <c r="RL332" s="141"/>
      <c r="RM332" s="141"/>
      <c r="RN332" s="141"/>
      <c r="RO332" s="141"/>
      <c r="RP332" s="141"/>
      <c r="RQ332" s="141"/>
      <c r="RR332" s="141"/>
      <c r="RS332" s="141"/>
      <c r="RT332" s="141"/>
      <c r="RU332" s="141"/>
      <c r="RV332" s="141"/>
      <c r="RW332" s="141"/>
      <c r="RX332" s="141"/>
      <c r="RY332" s="141"/>
      <c r="RZ332" s="141"/>
      <c r="SA332" s="141"/>
      <c r="SB332" s="141"/>
      <c r="SC332" s="141"/>
      <c r="SD332" s="141"/>
      <c r="SE332" s="141"/>
      <c r="SF332" s="141"/>
      <c r="SG332" s="141"/>
      <c r="SH332" s="141"/>
      <c r="SI332" s="141"/>
      <c r="SJ332" s="141"/>
      <c r="SK332" s="141"/>
      <c r="SL332" s="141"/>
      <c r="SM332" s="141"/>
      <c r="SN332" s="141"/>
      <c r="SO332" s="141"/>
      <c r="SP332" s="141"/>
      <c r="SQ332" s="141"/>
      <c r="SR332" s="141"/>
      <c r="SS332" s="141"/>
      <c r="ST332" s="141"/>
      <c r="SU332" s="141"/>
      <c r="SV332" s="141"/>
      <c r="SW332" s="141"/>
      <c r="SX332" s="141"/>
      <c r="SY332" s="141"/>
      <c r="SZ332" s="141"/>
      <c r="TA332" s="141"/>
      <c r="TB332" s="141"/>
      <c r="TC332" s="141"/>
      <c r="TD332" s="141"/>
      <c r="TE332" s="141"/>
      <c r="TF332" s="141"/>
      <c r="TG332" s="141"/>
      <c r="TH332" s="141"/>
      <c r="TI332" s="141"/>
      <c r="TJ332" s="141"/>
      <c r="TK332" s="141"/>
      <c r="TL332" s="141"/>
      <c r="TM332" s="141"/>
      <c r="TN332" s="141"/>
      <c r="TO332" s="141"/>
      <c r="TP332" s="141"/>
      <c r="TQ332" s="141"/>
      <c r="TR332" s="141"/>
      <c r="TS332" s="141"/>
      <c r="TT332" s="141"/>
      <c r="TU332" s="141"/>
      <c r="TV332" s="141"/>
      <c r="TW332" s="141"/>
      <c r="TX332" s="141"/>
      <c r="TY332" s="141"/>
      <c r="TZ332" s="141"/>
      <c r="UA332" s="141"/>
      <c r="UB332" s="141"/>
      <c r="UC332" s="141"/>
      <c r="UD332" s="141"/>
      <c r="UE332" s="141"/>
      <c r="UF332" s="141"/>
      <c r="UG332" s="141"/>
      <c r="UH332" s="141"/>
      <c r="UI332" s="141"/>
      <c r="UJ332" s="141"/>
      <c r="UK332" s="141"/>
      <c r="UL332" s="141"/>
      <c r="UM332" s="141"/>
      <c r="UN332" s="141"/>
      <c r="UO332" s="141"/>
      <c r="UP332" s="141"/>
      <c r="UQ332" s="141"/>
      <c r="UR332" s="141"/>
      <c r="US332" s="141"/>
      <c r="UT332" s="141"/>
      <c r="UU332" s="141"/>
      <c r="UV332" s="141"/>
      <c r="UW332" s="141"/>
      <c r="UX332" s="141"/>
      <c r="UY332" s="141"/>
      <c r="UZ332" s="141"/>
      <c r="VA332" s="141"/>
      <c r="VB332" s="141"/>
      <c r="VC332" s="141"/>
      <c r="VD332" s="141"/>
      <c r="VE332" s="141"/>
      <c r="VF332" s="141"/>
      <c r="VG332" s="141"/>
      <c r="VH332" s="141"/>
      <c r="VI332" s="141"/>
      <c r="VJ332" s="141"/>
      <c r="VK332" s="141"/>
      <c r="VL332" s="141"/>
      <c r="VM332" s="141"/>
      <c r="VN332" s="141"/>
      <c r="VO332" s="141"/>
      <c r="VP332" s="141"/>
      <c r="VQ332" s="141"/>
      <c r="VR332" s="141"/>
      <c r="VS332" s="141"/>
      <c r="VT332" s="141"/>
      <c r="VU332" s="141"/>
      <c r="VV332" s="141"/>
      <c r="VW332" s="141"/>
      <c r="VX332" s="141"/>
      <c r="VY332" s="141"/>
      <c r="VZ332" s="141"/>
      <c r="WA332" s="141"/>
      <c r="WB332" s="141"/>
      <c r="WC332" s="141"/>
      <c r="WD332" s="141"/>
      <c r="WE332" s="141"/>
      <c r="WF332" s="141"/>
      <c r="WG332" s="141"/>
      <c r="WH332" s="141"/>
      <c r="WI332" s="141"/>
      <c r="WJ332" s="141"/>
      <c r="WK332" s="141"/>
      <c r="WL332" s="141"/>
      <c r="WM332" s="141"/>
      <c r="WN332" s="141"/>
      <c r="WO332" s="141"/>
      <c r="WP332" s="141"/>
      <c r="WQ332" s="141"/>
      <c r="WR332" s="141"/>
      <c r="WS332" s="141"/>
      <c r="WT332" s="141"/>
      <c r="WU332" s="141"/>
      <c r="WV332" s="141"/>
      <c r="WW332" s="141"/>
      <c r="WX332" s="141"/>
      <c r="WY332" s="141"/>
      <c r="WZ332" s="141"/>
      <c r="XA332" s="141"/>
      <c r="XB332" s="141"/>
      <c r="XC332" s="141"/>
      <c r="XD332" s="141"/>
      <c r="XE332" s="141"/>
      <c r="XF332" s="141"/>
      <c r="XG332" s="141"/>
      <c r="XH332" s="141"/>
      <c r="XI332" s="141"/>
      <c r="XJ332" s="141"/>
      <c r="XK332" s="141"/>
      <c r="XL332" s="141"/>
      <c r="XM332" s="141"/>
      <c r="XN332" s="141"/>
      <c r="XO332" s="141"/>
      <c r="XP332" s="141"/>
      <c r="XQ332" s="141"/>
      <c r="XR332" s="141"/>
      <c r="XS332" s="141"/>
      <c r="XT332" s="141"/>
      <c r="XU332" s="141"/>
      <c r="XV332" s="141"/>
      <c r="XW332" s="141"/>
      <c r="XX332" s="141"/>
      <c r="XY332" s="141"/>
      <c r="XZ332" s="141"/>
      <c r="YA332" s="141"/>
      <c r="YB332" s="141"/>
      <c r="YC332" s="141"/>
      <c r="YD332" s="141"/>
      <c r="YE332" s="141"/>
      <c r="YF332" s="141"/>
      <c r="YG332" s="141"/>
      <c r="YH332" s="141"/>
      <c r="YI332" s="141"/>
      <c r="YJ332" s="141"/>
      <c r="YK332" s="141"/>
      <c r="YL332" s="141"/>
      <c r="YM332" s="141"/>
      <c r="YN332" s="141"/>
      <c r="YO332" s="141"/>
      <c r="YP332" s="141"/>
      <c r="YQ332" s="141"/>
      <c r="YR332" s="141"/>
      <c r="YS332" s="141"/>
      <c r="YT332" s="141"/>
      <c r="YU332" s="141"/>
      <c r="YV332" s="141"/>
      <c r="YW332" s="141"/>
      <c r="YX332" s="141"/>
      <c r="YY332" s="141"/>
      <c r="YZ332" s="141"/>
      <c r="ZA332" s="141"/>
      <c r="ZB332" s="141"/>
      <c r="ZC332" s="141"/>
      <c r="ZD332" s="141"/>
      <c r="ZE332" s="141"/>
      <c r="ZF332" s="141"/>
      <c r="ZG332" s="141"/>
      <c r="ZH332" s="141"/>
      <c r="ZI332" s="141"/>
      <c r="ZJ332" s="141"/>
      <c r="ZK332" s="141"/>
      <c r="ZL332" s="141"/>
      <c r="ZM332" s="141"/>
      <c r="ZN332" s="141"/>
      <c r="ZO332" s="141"/>
      <c r="ZP332" s="141"/>
      <c r="ZQ332" s="141"/>
      <c r="ZR332" s="141"/>
      <c r="ZS332" s="141"/>
      <c r="ZT332" s="141"/>
      <c r="ZU332" s="141"/>
      <c r="ZV332" s="141"/>
      <c r="ZW332" s="141"/>
      <c r="ZX332" s="141"/>
      <c r="ZY332" s="141"/>
      <c r="ZZ332" s="141"/>
      <c r="AAA332" s="141"/>
      <c r="AAB332" s="141"/>
      <c r="AAC332" s="141"/>
      <c r="AAD332" s="141"/>
      <c r="AAE332" s="141"/>
      <c r="AAF332" s="141"/>
      <c r="AAG332" s="141"/>
      <c r="AAH332" s="141"/>
      <c r="AAI332" s="141"/>
      <c r="AAJ332" s="141"/>
      <c r="AAK332" s="141"/>
      <c r="AAL332" s="141"/>
      <c r="AAM332" s="141"/>
      <c r="AAN332" s="141"/>
      <c r="AAO332" s="141"/>
      <c r="AAP332" s="141"/>
      <c r="AAQ332" s="141"/>
      <c r="AAR332" s="141"/>
      <c r="AAS332" s="141"/>
      <c r="AAT332" s="141"/>
      <c r="AAU332" s="141"/>
      <c r="AAV332" s="141"/>
      <c r="AAW332" s="141"/>
      <c r="AAX332" s="141"/>
      <c r="AAY332" s="141"/>
      <c r="AAZ332" s="141"/>
      <c r="ABA332" s="141"/>
      <c r="ABB332" s="141"/>
      <c r="ABC332" s="141"/>
      <c r="ABD332" s="141"/>
      <c r="ABE332" s="141"/>
      <c r="ABF332" s="141"/>
      <c r="ABG332" s="141"/>
      <c r="ABH332" s="141"/>
      <c r="ABI332" s="141"/>
      <c r="ABJ332" s="141"/>
      <c r="ABK332" s="141"/>
      <c r="ABL332" s="141"/>
      <c r="ABM332" s="141"/>
      <c r="ABN332" s="141"/>
      <c r="ABO332" s="141"/>
      <c r="ABP332" s="141"/>
      <c r="ABQ332" s="141"/>
      <c r="ABR332" s="141"/>
      <c r="ABS332" s="141"/>
      <c r="ABT332" s="141"/>
      <c r="ABU332" s="141"/>
      <c r="ABV332" s="141"/>
      <c r="ABW332" s="141"/>
      <c r="ABX332" s="141"/>
      <c r="ABY332" s="141"/>
      <c r="ABZ332" s="141"/>
      <c r="ACA332" s="141"/>
      <c r="ACB332" s="141"/>
      <c r="ACC332" s="141"/>
      <c r="ACD332" s="141"/>
      <c r="ACE332" s="141"/>
      <c r="ACF332" s="141"/>
      <c r="ACG332" s="141"/>
      <c r="ACH332" s="141"/>
      <c r="ACI332" s="141"/>
      <c r="ACJ332" s="141"/>
      <c r="ACK332" s="141"/>
      <c r="ACL332" s="141"/>
      <c r="ACM332" s="141"/>
      <c r="ACN332" s="141"/>
      <c r="ACO332" s="141"/>
      <c r="ACP332" s="141"/>
      <c r="ACQ332" s="141"/>
      <c r="ACR332" s="141"/>
      <c r="ACS332" s="141"/>
      <c r="ACT332" s="141"/>
      <c r="ACU332" s="141"/>
      <c r="ACV332" s="141"/>
      <c r="ACW332" s="141"/>
      <c r="ACX332" s="141"/>
      <c r="ACY332" s="141"/>
      <c r="ACZ332" s="141"/>
      <c r="ADA332" s="141"/>
      <c r="ADB332" s="141"/>
      <c r="ADC332" s="141"/>
      <c r="ADD332" s="141"/>
      <c r="ADE332" s="141"/>
      <c r="ADF332" s="141"/>
      <c r="ADG332" s="141"/>
      <c r="ADH332" s="141"/>
      <c r="ADI332" s="141"/>
      <c r="ADJ332" s="141"/>
      <c r="ADK332" s="141"/>
      <c r="ADL332" s="141"/>
      <c r="ADM332" s="141"/>
      <c r="ADN332" s="141"/>
      <c r="ADO332" s="141"/>
      <c r="ADP332" s="141"/>
      <c r="ADQ332" s="141"/>
      <c r="ADR332" s="141"/>
      <c r="ADS332" s="141"/>
      <c r="ADT332" s="141"/>
      <c r="ADU332" s="141"/>
      <c r="ADV332" s="141"/>
      <c r="ADW332" s="141"/>
      <c r="ADX332" s="141"/>
      <c r="ADY332" s="141"/>
      <c r="ADZ332" s="141"/>
      <c r="AEA332" s="141"/>
      <c r="AEB332" s="141"/>
      <c r="AEC332" s="141"/>
      <c r="AED332" s="141"/>
    </row>
    <row r="333" spans="1:810" s="199" customFormat="1" ht="15" customHeight="1" x14ac:dyDescent="0.3">
      <c r="A333" s="192"/>
      <c r="B333" s="192"/>
      <c r="C333" s="197"/>
      <c r="D333" s="239"/>
      <c r="E333" s="200"/>
      <c r="F333" s="195"/>
      <c r="G333" s="201"/>
      <c r="H333" s="194"/>
      <c r="I333" s="201"/>
      <c r="J333" s="202"/>
      <c r="K333" s="203"/>
      <c r="L333" s="192"/>
      <c r="M333" s="193"/>
      <c r="N333" s="194"/>
      <c r="O333" s="195"/>
      <c r="P333" s="196"/>
      <c r="Q333" s="197"/>
      <c r="S333"/>
      <c r="T333" s="220" t="s">
        <v>732</v>
      </c>
      <c r="U333" s="211" t="s">
        <v>733</v>
      </c>
      <c r="V333" s="211"/>
      <c r="W333" s="244"/>
      <c r="X333" s="244"/>
      <c r="Y333" s="244"/>
      <c r="Z333" s="244"/>
      <c r="AA333" s="244"/>
      <c r="AB333" s="244"/>
      <c r="AC333" s="245"/>
      <c r="AD333" s="246"/>
      <c r="AE333" s="246"/>
      <c r="AF333" s="246"/>
      <c r="AG333" s="246"/>
      <c r="AH333" s="246"/>
      <c r="AI333" s="246"/>
      <c r="AJ333" s="246"/>
      <c r="AK333" s="246"/>
      <c r="AL333" s="246"/>
      <c r="AM333" s="246"/>
      <c r="AN333" s="246"/>
      <c r="AO333" s="246"/>
      <c r="AP333" s="141"/>
      <c r="BH333" s="141"/>
      <c r="BI333" s="141"/>
      <c r="BJ333" s="141"/>
      <c r="BK333" s="141"/>
      <c r="BL333" s="141"/>
      <c r="BM333" s="141"/>
      <c r="BN333" s="141"/>
      <c r="BO333" s="141"/>
      <c r="BP333" s="141"/>
      <c r="BQ333" s="141"/>
      <c r="BR333" s="141"/>
      <c r="BS333" s="141"/>
      <c r="BT333" s="141"/>
      <c r="BU333" s="141"/>
      <c r="BV333" s="141"/>
      <c r="BW333" s="141"/>
      <c r="BX333" s="141"/>
      <c r="BY333" s="141"/>
      <c r="BZ333" s="141"/>
      <c r="CA333" s="141"/>
      <c r="CB333" s="141"/>
      <c r="CC333" s="141"/>
      <c r="CD333" s="141"/>
      <c r="CE333" s="141"/>
      <c r="CF333" s="141"/>
      <c r="CG333" s="141"/>
      <c r="CH333" s="141"/>
      <c r="CI333" s="141"/>
      <c r="CJ333" s="141"/>
      <c r="CK333" s="141"/>
      <c r="CL333" s="141"/>
      <c r="CM333" s="141"/>
      <c r="CN333" s="141"/>
      <c r="CO333" s="141"/>
      <c r="CP333" s="141"/>
      <c r="CQ333" s="141"/>
      <c r="CR333" s="141"/>
      <c r="CS333" s="141"/>
      <c r="CT333" s="141"/>
      <c r="CU333" s="141"/>
      <c r="CV333" s="141"/>
      <c r="CW333" s="141"/>
      <c r="CX333" s="141"/>
      <c r="CY333" s="141"/>
      <c r="CZ333" s="141"/>
      <c r="DA333" s="141"/>
      <c r="DB333" s="141"/>
      <c r="DC333" s="141"/>
      <c r="DD333" s="141"/>
      <c r="DE333" s="141"/>
      <c r="DF333" s="141"/>
      <c r="DG333" s="141"/>
      <c r="DH333" s="141"/>
      <c r="DI333" s="141"/>
      <c r="DJ333" s="141"/>
      <c r="DK333" s="141"/>
      <c r="DL333" s="141"/>
      <c r="DM333" s="141"/>
      <c r="DN333" s="141"/>
      <c r="DO333" s="141"/>
      <c r="DP333" s="141"/>
      <c r="DQ333" s="141"/>
      <c r="DR333" s="141"/>
      <c r="DS333" s="141"/>
      <c r="DT333" s="141"/>
      <c r="DU333" s="141"/>
      <c r="DV333" s="141"/>
      <c r="DW333" s="141"/>
      <c r="DX333" s="141"/>
      <c r="DY333" s="141"/>
      <c r="DZ333" s="141"/>
      <c r="EA333" s="141"/>
      <c r="EB333" s="141"/>
      <c r="EC333" s="141"/>
      <c r="ED333" s="141"/>
      <c r="EE333" s="141"/>
      <c r="EF333" s="141"/>
      <c r="EG333" s="141"/>
      <c r="EH333" s="141"/>
      <c r="EI333" s="141"/>
      <c r="EJ333" s="141"/>
      <c r="EK333" s="141"/>
      <c r="EL333" s="141"/>
      <c r="EM333" s="141"/>
      <c r="EN333" s="141"/>
      <c r="EO333" s="141"/>
      <c r="EP333" s="141"/>
      <c r="EQ333" s="141"/>
      <c r="ER333" s="141"/>
      <c r="ES333" s="141"/>
      <c r="ET333" s="141"/>
      <c r="EU333" s="141"/>
      <c r="EV333" s="141"/>
      <c r="EW333" s="141"/>
      <c r="EX333" s="141"/>
      <c r="EY333" s="141"/>
      <c r="EZ333" s="141"/>
      <c r="FA333" s="141"/>
      <c r="FB333" s="141"/>
      <c r="FC333" s="141"/>
      <c r="FD333" s="141"/>
      <c r="FE333" s="141"/>
      <c r="FF333" s="141"/>
      <c r="FG333" s="141"/>
      <c r="FH333" s="141"/>
      <c r="FI333" s="141"/>
      <c r="FJ333" s="141"/>
      <c r="FK333" s="141"/>
      <c r="FL333" s="141"/>
      <c r="FM333" s="141"/>
      <c r="FN333" s="141"/>
      <c r="FO333" s="141"/>
      <c r="FP333" s="141"/>
      <c r="FQ333" s="141"/>
      <c r="FR333" s="141"/>
      <c r="FS333" s="141"/>
      <c r="FT333" s="141"/>
      <c r="FU333" s="141"/>
      <c r="FV333" s="141"/>
      <c r="FW333" s="141"/>
      <c r="FX333" s="141"/>
      <c r="FY333" s="141"/>
      <c r="FZ333" s="141"/>
      <c r="GA333" s="141"/>
      <c r="GB333" s="141"/>
      <c r="GC333" s="141"/>
      <c r="GD333" s="141"/>
      <c r="GE333" s="141"/>
      <c r="GF333" s="141"/>
      <c r="GG333" s="141"/>
      <c r="GH333" s="141"/>
      <c r="GI333" s="141"/>
      <c r="GJ333" s="141"/>
      <c r="GK333" s="141"/>
      <c r="GL333" s="141"/>
      <c r="GM333" s="141"/>
      <c r="GN333" s="141"/>
      <c r="GO333" s="141"/>
      <c r="GP333" s="141"/>
      <c r="GQ333" s="141"/>
      <c r="GR333" s="141"/>
      <c r="GS333" s="141"/>
      <c r="GT333" s="141"/>
      <c r="GU333" s="141"/>
      <c r="GV333" s="141"/>
      <c r="GW333" s="141"/>
      <c r="GX333" s="141"/>
      <c r="GY333" s="141"/>
      <c r="GZ333" s="141"/>
      <c r="HA333" s="141"/>
      <c r="HB333" s="141"/>
      <c r="HC333" s="141"/>
      <c r="HD333" s="141"/>
      <c r="HE333" s="141"/>
      <c r="HF333" s="141"/>
      <c r="HG333" s="141"/>
      <c r="HH333" s="141"/>
      <c r="HI333" s="141"/>
      <c r="HJ333" s="141"/>
      <c r="HK333" s="141"/>
      <c r="HL333" s="141"/>
      <c r="HM333" s="141"/>
      <c r="HN333" s="141"/>
      <c r="HO333" s="141"/>
      <c r="HP333" s="141"/>
      <c r="HQ333" s="141"/>
      <c r="HR333" s="141"/>
      <c r="HS333" s="141"/>
      <c r="HT333" s="141"/>
      <c r="HU333" s="141"/>
      <c r="HV333" s="141"/>
      <c r="HW333" s="141"/>
      <c r="HX333" s="141"/>
      <c r="HY333" s="141"/>
      <c r="HZ333" s="141"/>
      <c r="IA333" s="141"/>
      <c r="IB333" s="141"/>
      <c r="IC333" s="141"/>
      <c r="ID333" s="141"/>
      <c r="IE333" s="141"/>
      <c r="IF333" s="141"/>
      <c r="IG333" s="141"/>
      <c r="IH333" s="141"/>
      <c r="II333" s="141"/>
      <c r="IJ333" s="141"/>
      <c r="IK333" s="141"/>
      <c r="IL333" s="141"/>
      <c r="IM333" s="141"/>
      <c r="IN333" s="141"/>
      <c r="IO333" s="141"/>
      <c r="IP333" s="141"/>
      <c r="IQ333" s="141"/>
      <c r="IR333" s="141"/>
      <c r="IS333" s="141"/>
      <c r="IT333" s="141"/>
      <c r="IU333" s="141"/>
      <c r="IV333" s="141"/>
      <c r="IW333" s="141"/>
      <c r="IX333" s="141"/>
      <c r="IY333" s="141"/>
      <c r="IZ333" s="141"/>
      <c r="JA333" s="141"/>
      <c r="JB333" s="141"/>
      <c r="JC333" s="141"/>
      <c r="JD333" s="141"/>
      <c r="JE333" s="141"/>
      <c r="JF333" s="141"/>
      <c r="JG333" s="141"/>
      <c r="JH333" s="141"/>
      <c r="JI333" s="141"/>
      <c r="JJ333" s="141"/>
      <c r="JK333" s="141"/>
      <c r="JL333" s="141"/>
      <c r="JM333" s="141"/>
      <c r="JN333" s="141"/>
      <c r="JO333" s="141"/>
      <c r="JP333" s="141"/>
      <c r="JQ333" s="141"/>
      <c r="JR333" s="141"/>
      <c r="JS333" s="141"/>
      <c r="JT333" s="141"/>
      <c r="JU333" s="141"/>
      <c r="JV333" s="141"/>
      <c r="JW333" s="141"/>
      <c r="JX333" s="141"/>
      <c r="JY333" s="141"/>
      <c r="JZ333" s="141"/>
      <c r="KA333" s="141"/>
      <c r="KB333" s="141"/>
      <c r="KC333" s="141"/>
      <c r="KD333" s="141"/>
      <c r="KE333" s="141"/>
      <c r="KF333" s="141"/>
      <c r="KG333" s="141"/>
      <c r="KH333" s="141"/>
      <c r="KI333" s="141"/>
      <c r="KJ333" s="141"/>
      <c r="KK333" s="141"/>
      <c r="KL333" s="141"/>
      <c r="KM333" s="141"/>
      <c r="KN333" s="141"/>
      <c r="KO333" s="141"/>
      <c r="KP333" s="141"/>
      <c r="KQ333" s="141"/>
      <c r="KR333" s="141"/>
      <c r="KS333" s="141"/>
      <c r="KT333" s="141"/>
      <c r="KU333" s="141"/>
      <c r="KV333" s="141"/>
      <c r="KW333" s="141"/>
      <c r="KX333" s="141"/>
      <c r="KY333" s="141"/>
      <c r="KZ333" s="141"/>
      <c r="LA333" s="141"/>
      <c r="LB333" s="141"/>
      <c r="LC333" s="141"/>
      <c r="LD333" s="141"/>
      <c r="LE333" s="141"/>
      <c r="LF333" s="141"/>
      <c r="LG333" s="141"/>
      <c r="LH333" s="141"/>
      <c r="LI333" s="141"/>
      <c r="LJ333" s="141"/>
      <c r="LK333" s="141"/>
      <c r="LL333" s="141"/>
      <c r="LM333" s="141"/>
      <c r="LN333" s="141"/>
      <c r="LO333" s="141"/>
      <c r="LP333" s="141"/>
      <c r="LQ333" s="141"/>
      <c r="LR333" s="141"/>
      <c r="LS333" s="141"/>
      <c r="LT333" s="141"/>
      <c r="LU333" s="141"/>
      <c r="LV333" s="141"/>
      <c r="LW333" s="141"/>
      <c r="LX333" s="141"/>
      <c r="LY333" s="141"/>
      <c r="LZ333" s="141"/>
      <c r="MA333" s="141"/>
      <c r="MB333" s="141"/>
      <c r="MC333" s="141"/>
      <c r="MD333" s="141"/>
      <c r="ME333" s="141"/>
      <c r="MF333" s="141"/>
      <c r="MG333" s="141"/>
      <c r="MH333" s="141"/>
      <c r="MI333" s="141"/>
      <c r="MJ333" s="141"/>
      <c r="MK333" s="141"/>
      <c r="ML333" s="141"/>
      <c r="MM333" s="141"/>
      <c r="MN333" s="141"/>
      <c r="MO333" s="141"/>
      <c r="MP333" s="141"/>
      <c r="MQ333" s="141"/>
      <c r="MR333" s="141"/>
      <c r="MS333" s="141"/>
      <c r="MT333" s="141"/>
      <c r="MU333" s="141"/>
      <c r="MV333" s="141"/>
      <c r="MW333" s="141"/>
      <c r="MX333" s="141"/>
      <c r="MY333" s="141"/>
      <c r="MZ333" s="141"/>
      <c r="NA333" s="141"/>
      <c r="NB333" s="141"/>
      <c r="NC333" s="141"/>
      <c r="ND333" s="141"/>
      <c r="NE333" s="141"/>
      <c r="NF333" s="141"/>
      <c r="NG333" s="141"/>
      <c r="NH333" s="141"/>
      <c r="NI333" s="141"/>
      <c r="NJ333" s="141"/>
      <c r="NK333" s="141"/>
      <c r="NL333" s="141"/>
      <c r="NM333" s="141"/>
      <c r="NN333" s="141"/>
      <c r="NO333" s="141"/>
      <c r="NP333" s="141"/>
      <c r="NQ333" s="141"/>
      <c r="NR333" s="141"/>
      <c r="NS333" s="141"/>
      <c r="NT333" s="141"/>
      <c r="NU333" s="141"/>
      <c r="NV333" s="141"/>
      <c r="NW333" s="141"/>
      <c r="NX333" s="141"/>
      <c r="NY333" s="141"/>
      <c r="NZ333" s="141"/>
      <c r="OA333" s="141"/>
      <c r="OB333" s="141"/>
      <c r="OC333" s="141"/>
      <c r="OD333" s="141"/>
      <c r="OE333" s="141"/>
      <c r="OF333" s="141"/>
      <c r="OG333" s="141"/>
      <c r="OH333" s="141"/>
      <c r="OI333" s="141"/>
      <c r="OJ333" s="141"/>
      <c r="OK333" s="141"/>
      <c r="OL333" s="141"/>
      <c r="OM333" s="141"/>
      <c r="ON333" s="141"/>
      <c r="OO333" s="141"/>
      <c r="OP333" s="141"/>
      <c r="OQ333" s="141"/>
      <c r="OR333" s="141"/>
      <c r="OS333" s="141"/>
      <c r="OT333" s="141"/>
      <c r="OU333" s="141"/>
      <c r="OV333" s="141"/>
      <c r="OW333" s="141"/>
      <c r="OX333" s="141"/>
      <c r="OY333" s="141"/>
      <c r="OZ333" s="141"/>
      <c r="PA333" s="141"/>
      <c r="PB333" s="141"/>
      <c r="PC333" s="141"/>
      <c r="PD333" s="141"/>
      <c r="PE333" s="141"/>
      <c r="PF333" s="141"/>
      <c r="PG333" s="141"/>
      <c r="PH333" s="141"/>
      <c r="PI333" s="141"/>
      <c r="PJ333" s="141"/>
      <c r="PK333" s="141"/>
      <c r="PL333" s="141"/>
      <c r="PM333" s="141"/>
      <c r="PN333" s="141"/>
      <c r="PO333" s="141"/>
      <c r="PP333" s="141"/>
      <c r="PQ333" s="141"/>
      <c r="PR333" s="141"/>
      <c r="PS333" s="141"/>
      <c r="PT333" s="141"/>
      <c r="PU333" s="141"/>
      <c r="PV333" s="141"/>
      <c r="PW333" s="141"/>
      <c r="PX333" s="141"/>
      <c r="PY333" s="141"/>
      <c r="PZ333" s="141"/>
      <c r="QA333" s="141"/>
      <c r="QB333" s="141"/>
      <c r="QC333" s="141"/>
      <c r="QD333" s="141"/>
      <c r="QE333" s="141"/>
      <c r="QF333" s="141"/>
      <c r="QG333" s="141"/>
      <c r="QH333" s="141"/>
      <c r="QI333" s="141"/>
      <c r="QJ333" s="141"/>
      <c r="QK333" s="141"/>
      <c r="QL333" s="141"/>
      <c r="QM333" s="141"/>
      <c r="QN333" s="141"/>
      <c r="QO333" s="141"/>
      <c r="QP333" s="141"/>
      <c r="QQ333" s="141"/>
      <c r="QR333" s="141"/>
      <c r="QS333" s="141"/>
      <c r="QT333" s="141"/>
      <c r="QU333" s="141"/>
      <c r="QV333" s="141"/>
      <c r="QW333" s="141"/>
      <c r="QX333" s="141"/>
      <c r="QY333" s="141"/>
      <c r="QZ333" s="141"/>
      <c r="RA333" s="141"/>
      <c r="RB333" s="141"/>
      <c r="RC333" s="141"/>
      <c r="RD333" s="141"/>
      <c r="RE333" s="141"/>
      <c r="RF333" s="141"/>
      <c r="RG333" s="141"/>
      <c r="RH333" s="141"/>
      <c r="RI333" s="141"/>
      <c r="RJ333" s="141"/>
      <c r="RK333" s="141"/>
      <c r="RL333" s="141"/>
      <c r="RM333" s="141"/>
      <c r="RN333" s="141"/>
      <c r="RO333" s="141"/>
      <c r="RP333" s="141"/>
      <c r="RQ333" s="141"/>
      <c r="RR333" s="141"/>
      <c r="RS333" s="141"/>
      <c r="RT333" s="141"/>
      <c r="RU333" s="141"/>
      <c r="RV333" s="141"/>
      <c r="RW333" s="141"/>
      <c r="RX333" s="141"/>
      <c r="RY333" s="141"/>
      <c r="RZ333" s="141"/>
      <c r="SA333" s="141"/>
      <c r="SB333" s="141"/>
      <c r="SC333" s="141"/>
      <c r="SD333" s="141"/>
      <c r="SE333" s="141"/>
      <c r="SF333" s="141"/>
      <c r="SG333" s="141"/>
      <c r="SH333" s="141"/>
      <c r="SI333" s="141"/>
      <c r="SJ333" s="141"/>
      <c r="SK333" s="141"/>
      <c r="SL333" s="141"/>
      <c r="SM333" s="141"/>
      <c r="SN333" s="141"/>
      <c r="SO333" s="141"/>
      <c r="SP333" s="141"/>
      <c r="SQ333" s="141"/>
      <c r="SR333" s="141"/>
      <c r="SS333" s="141"/>
      <c r="ST333" s="141"/>
      <c r="SU333" s="141"/>
      <c r="SV333" s="141"/>
      <c r="SW333" s="141"/>
      <c r="SX333" s="141"/>
      <c r="SY333" s="141"/>
      <c r="SZ333" s="141"/>
      <c r="TA333" s="141"/>
      <c r="TB333" s="141"/>
      <c r="TC333" s="141"/>
      <c r="TD333" s="141"/>
      <c r="TE333" s="141"/>
      <c r="TF333" s="141"/>
      <c r="TG333" s="141"/>
      <c r="TH333" s="141"/>
      <c r="TI333" s="141"/>
      <c r="TJ333" s="141"/>
      <c r="TK333" s="141"/>
      <c r="TL333" s="141"/>
      <c r="TM333" s="141"/>
      <c r="TN333" s="141"/>
      <c r="TO333" s="141"/>
      <c r="TP333" s="141"/>
      <c r="TQ333" s="141"/>
      <c r="TR333" s="141"/>
      <c r="TS333" s="141"/>
      <c r="TT333" s="141"/>
      <c r="TU333" s="141"/>
      <c r="TV333" s="141"/>
      <c r="TW333" s="141"/>
      <c r="TX333" s="141"/>
      <c r="TY333" s="141"/>
      <c r="TZ333" s="141"/>
      <c r="UA333" s="141"/>
      <c r="UB333" s="141"/>
      <c r="UC333" s="141"/>
      <c r="UD333" s="141"/>
      <c r="UE333" s="141"/>
      <c r="UF333" s="141"/>
      <c r="UG333" s="141"/>
      <c r="UH333" s="141"/>
      <c r="UI333" s="141"/>
      <c r="UJ333" s="141"/>
      <c r="UK333" s="141"/>
      <c r="UL333" s="141"/>
      <c r="UM333" s="141"/>
      <c r="UN333" s="141"/>
      <c r="UO333" s="141"/>
      <c r="UP333" s="141"/>
      <c r="UQ333" s="141"/>
      <c r="UR333" s="141"/>
      <c r="US333" s="141"/>
      <c r="UT333" s="141"/>
      <c r="UU333" s="141"/>
      <c r="UV333" s="141"/>
      <c r="UW333" s="141"/>
      <c r="UX333" s="141"/>
      <c r="UY333" s="141"/>
      <c r="UZ333" s="141"/>
      <c r="VA333" s="141"/>
      <c r="VB333" s="141"/>
      <c r="VC333" s="141"/>
      <c r="VD333" s="141"/>
      <c r="VE333" s="141"/>
      <c r="VF333" s="141"/>
      <c r="VG333" s="141"/>
      <c r="VH333" s="141"/>
      <c r="VI333" s="141"/>
      <c r="VJ333" s="141"/>
      <c r="VK333" s="141"/>
      <c r="VL333" s="141"/>
      <c r="VM333" s="141"/>
      <c r="VN333" s="141"/>
      <c r="VO333" s="141"/>
      <c r="VP333" s="141"/>
      <c r="VQ333" s="141"/>
      <c r="VR333" s="141"/>
      <c r="VS333" s="141"/>
      <c r="VT333" s="141"/>
      <c r="VU333" s="141"/>
      <c r="VV333" s="141"/>
      <c r="VW333" s="141"/>
      <c r="VX333" s="141"/>
      <c r="VY333" s="141"/>
      <c r="VZ333" s="141"/>
      <c r="WA333" s="141"/>
      <c r="WB333" s="141"/>
      <c r="WC333" s="141"/>
      <c r="WD333" s="141"/>
      <c r="WE333" s="141"/>
      <c r="WF333" s="141"/>
      <c r="WG333" s="141"/>
      <c r="WH333" s="141"/>
      <c r="WI333" s="141"/>
      <c r="WJ333" s="141"/>
      <c r="WK333" s="141"/>
      <c r="WL333" s="141"/>
      <c r="WM333" s="141"/>
      <c r="WN333" s="141"/>
      <c r="WO333" s="141"/>
      <c r="WP333" s="141"/>
      <c r="WQ333" s="141"/>
      <c r="WR333" s="141"/>
      <c r="WS333" s="141"/>
      <c r="WT333" s="141"/>
      <c r="WU333" s="141"/>
      <c r="WV333" s="141"/>
      <c r="WW333" s="141"/>
      <c r="WX333" s="141"/>
      <c r="WY333" s="141"/>
      <c r="WZ333" s="141"/>
      <c r="XA333" s="141"/>
      <c r="XB333" s="141"/>
      <c r="XC333" s="141"/>
      <c r="XD333" s="141"/>
      <c r="XE333" s="141"/>
      <c r="XF333" s="141"/>
      <c r="XG333" s="141"/>
      <c r="XH333" s="141"/>
      <c r="XI333" s="141"/>
      <c r="XJ333" s="141"/>
      <c r="XK333" s="141"/>
      <c r="XL333" s="141"/>
      <c r="XM333" s="141"/>
      <c r="XN333" s="141"/>
      <c r="XO333" s="141"/>
      <c r="XP333" s="141"/>
      <c r="XQ333" s="141"/>
      <c r="XR333" s="141"/>
      <c r="XS333" s="141"/>
      <c r="XT333" s="141"/>
      <c r="XU333" s="141"/>
      <c r="XV333" s="141"/>
      <c r="XW333" s="141"/>
      <c r="XX333" s="141"/>
      <c r="XY333" s="141"/>
      <c r="XZ333" s="141"/>
      <c r="YA333" s="141"/>
      <c r="YB333" s="141"/>
      <c r="YC333" s="141"/>
      <c r="YD333" s="141"/>
      <c r="YE333" s="141"/>
      <c r="YF333" s="141"/>
      <c r="YG333" s="141"/>
      <c r="YH333" s="141"/>
      <c r="YI333" s="141"/>
      <c r="YJ333" s="141"/>
      <c r="YK333" s="141"/>
      <c r="YL333" s="141"/>
      <c r="YM333" s="141"/>
      <c r="YN333" s="141"/>
      <c r="YO333" s="141"/>
      <c r="YP333" s="141"/>
      <c r="YQ333" s="141"/>
      <c r="YR333" s="141"/>
      <c r="YS333" s="141"/>
      <c r="YT333" s="141"/>
      <c r="YU333" s="141"/>
      <c r="YV333" s="141"/>
      <c r="YW333" s="141"/>
      <c r="YX333" s="141"/>
      <c r="YY333" s="141"/>
      <c r="YZ333" s="141"/>
      <c r="ZA333" s="141"/>
      <c r="ZB333" s="141"/>
      <c r="ZC333" s="141"/>
      <c r="ZD333" s="141"/>
      <c r="ZE333" s="141"/>
      <c r="ZF333" s="141"/>
      <c r="ZG333" s="141"/>
      <c r="ZH333" s="141"/>
      <c r="ZI333" s="141"/>
      <c r="ZJ333" s="141"/>
      <c r="ZK333" s="141"/>
      <c r="ZL333" s="141"/>
      <c r="ZM333" s="141"/>
      <c r="ZN333" s="141"/>
      <c r="ZO333" s="141"/>
      <c r="ZP333" s="141"/>
      <c r="ZQ333" s="141"/>
      <c r="ZR333" s="141"/>
      <c r="ZS333" s="141"/>
      <c r="ZT333" s="141"/>
      <c r="ZU333" s="141"/>
      <c r="ZV333" s="141"/>
      <c r="ZW333" s="141"/>
      <c r="ZX333" s="141"/>
      <c r="ZY333" s="141"/>
      <c r="ZZ333" s="141"/>
      <c r="AAA333" s="141"/>
      <c r="AAB333" s="141"/>
      <c r="AAC333" s="141"/>
      <c r="AAD333" s="141"/>
      <c r="AAE333" s="141"/>
      <c r="AAF333" s="141"/>
      <c r="AAG333" s="141"/>
      <c r="AAH333" s="141"/>
      <c r="AAI333" s="141"/>
      <c r="AAJ333" s="141"/>
      <c r="AAK333" s="141"/>
      <c r="AAL333" s="141"/>
      <c r="AAM333" s="141"/>
      <c r="AAN333" s="141"/>
      <c r="AAO333" s="141"/>
      <c r="AAP333" s="141"/>
      <c r="AAQ333" s="141"/>
      <c r="AAR333" s="141"/>
      <c r="AAS333" s="141"/>
      <c r="AAT333" s="141"/>
      <c r="AAU333" s="141"/>
      <c r="AAV333" s="141"/>
      <c r="AAW333" s="141"/>
      <c r="AAX333" s="141"/>
      <c r="AAY333" s="141"/>
      <c r="AAZ333" s="141"/>
      <c r="ABA333" s="141"/>
      <c r="ABB333" s="141"/>
      <c r="ABC333" s="141"/>
      <c r="ABD333" s="141"/>
      <c r="ABE333" s="141"/>
      <c r="ABF333" s="141"/>
      <c r="ABG333" s="141"/>
      <c r="ABH333" s="141"/>
      <c r="ABI333" s="141"/>
      <c r="ABJ333" s="141"/>
      <c r="ABK333" s="141"/>
      <c r="ABL333" s="141"/>
      <c r="ABM333" s="141"/>
      <c r="ABN333" s="141"/>
      <c r="ABO333" s="141"/>
      <c r="ABP333" s="141"/>
      <c r="ABQ333" s="141"/>
      <c r="ABR333" s="141"/>
      <c r="ABS333" s="141"/>
      <c r="ABT333" s="141"/>
      <c r="ABU333" s="141"/>
      <c r="ABV333" s="141"/>
      <c r="ABW333" s="141"/>
      <c r="ABX333" s="141"/>
      <c r="ABY333" s="141"/>
      <c r="ABZ333" s="141"/>
      <c r="ACA333" s="141"/>
      <c r="ACB333" s="141"/>
      <c r="ACC333" s="141"/>
      <c r="ACD333" s="141"/>
      <c r="ACE333" s="141"/>
      <c r="ACF333" s="141"/>
      <c r="ACG333" s="141"/>
      <c r="ACH333" s="141"/>
      <c r="ACI333" s="141"/>
      <c r="ACJ333" s="141"/>
      <c r="ACK333" s="141"/>
      <c r="ACL333" s="141"/>
      <c r="ACM333" s="141"/>
      <c r="ACN333" s="141"/>
      <c r="ACO333" s="141"/>
      <c r="ACP333" s="141"/>
      <c r="ACQ333" s="141"/>
      <c r="ACR333" s="141"/>
      <c r="ACS333" s="141"/>
      <c r="ACT333" s="141"/>
      <c r="ACU333" s="141"/>
      <c r="ACV333" s="141"/>
      <c r="ACW333" s="141"/>
      <c r="ACX333" s="141"/>
      <c r="ACY333" s="141"/>
      <c r="ACZ333" s="141"/>
      <c r="ADA333" s="141"/>
      <c r="ADB333" s="141"/>
      <c r="ADC333" s="141"/>
      <c r="ADD333" s="141"/>
      <c r="ADE333" s="141"/>
      <c r="ADF333" s="141"/>
      <c r="ADG333" s="141"/>
      <c r="ADH333" s="141"/>
      <c r="ADI333" s="141"/>
      <c r="ADJ333" s="141"/>
      <c r="ADK333" s="141"/>
      <c r="ADL333" s="141"/>
      <c r="ADM333" s="141"/>
      <c r="ADN333" s="141"/>
      <c r="ADO333" s="141"/>
      <c r="ADP333" s="141"/>
      <c r="ADQ333" s="141"/>
      <c r="ADR333" s="141"/>
      <c r="ADS333" s="141"/>
      <c r="ADT333" s="141"/>
      <c r="ADU333" s="141"/>
      <c r="ADV333" s="141"/>
      <c r="ADW333" s="141"/>
      <c r="ADX333" s="141"/>
      <c r="ADY333" s="141"/>
      <c r="ADZ333" s="141"/>
      <c r="AEA333" s="141"/>
      <c r="AEB333" s="141"/>
      <c r="AEC333" s="141"/>
      <c r="AED333" s="141"/>
    </row>
    <row r="334" spans="1:810" s="199" customFormat="1" ht="15" customHeight="1" x14ac:dyDescent="0.3">
      <c r="A334" s="192"/>
      <c r="B334" s="192"/>
      <c r="C334" s="197"/>
      <c r="D334" s="239"/>
      <c r="E334" s="200"/>
      <c r="F334" s="195"/>
      <c r="G334" s="201"/>
      <c r="H334" s="194"/>
      <c r="I334" s="201"/>
      <c r="J334" s="202"/>
      <c r="K334" s="203"/>
      <c r="L334" s="192"/>
      <c r="M334" s="193"/>
      <c r="N334" s="194"/>
      <c r="O334" s="195"/>
      <c r="P334" s="196"/>
      <c r="Q334" s="197"/>
      <c r="R334" s="236"/>
      <c r="S334"/>
      <c r="T334" s="243"/>
      <c r="U334" s="211"/>
      <c r="V334" s="211"/>
      <c r="W334" s="244"/>
      <c r="X334" s="244"/>
      <c r="Y334" s="244"/>
      <c r="Z334" s="244"/>
      <c r="AA334" s="244"/>
      <c r="AB334" s="244"/>
      <c r="AC334" s="245"/>
      <c r="AD334" s="246"/>
      <c r="AE334" s="246"/>
      <c r="AF334" s="246"/>
      <c r="AG334" s="246"/>
      <c r="AH334" s="246"/>
      <c r="AI334" s="246"/>
      <c r="AJ334" s="246"/>
      <c r="AK334" s="246"/>
      <c r="AL334" s="246"/>
      <c r="AM334" s="246"/>
      <c r="AN334" s="246"/>
      <c r="AO334" s="246"/>
      <c r="AP334" s="141"/>
      <c r="BH334" s="141"/>
      <c r="BI334" s="141"/>
      <c r="BJ334" s="141"/>
      <c r="BK334" s="141"/>
      <c r="BL334" s="141"/>
      <c r="BM334" s="141"/>
      <c r="BN334" s="141"/>
      <c r="BO334" s="141"/>
      <c r="BP334" s="141"/>
      <c r="BQ334" s="141"/>
      <c r="BR334" s="141"/>
      <c r="BS334" s="141"/>
      <c r="BT334" s="141"/>
      <c r="BU334" s="141"/>
      <c r="BV334" s="141"/>
      <c r="BW334" s="141"/>
      <c r="BX334" s="141"/>
      <c r="BY334" s="141"/>
      <c r="BZ334" s="141"/>
      <c r="CA334" s="141"/>
      <c r="CB334" s="141"/>
      <c r="CC334" s="141"/>
      <c r="CD334" s="141"/>
      <c r="CE334" s="141"/>
      <c r="CF334" s="141"/>
      <c r="CG334" s="141"/>
      <c r="CH334" s="141"/>
      <c r="CI334" s="141"/>
      <c r="CJ334" s="141"/>
      <c r="CK334" s="141"/>
      <c r="CL334" s="141"/>
      <c r="CM334" s="141"/>
      <c r="CN334" s="141"/>
      <c r="CO334" s="141"/>
      <c r="CP334" s="141"/>
      <c r="CQ334" s="141"/>
      <c r="CR334" s="141"/>
      <c r="CS334" s="141"/>
      <c r="CT334" s="141"/>
      <c r="CU334" s="141"/>
      <c r="CV334" s="141"/>
      <c r="CW334" s="141"/>
      <c r="CX334" s="141"/>
      <c r="CY334" s="141"/>
      <c r="CZ334" s="141"/>
      <c r="DA334" s="141"/>
      <c r="DB334" s="141"/>
      <c r="DC334" s="141"/>
      <c r="DD334" s="141"/>
      <c r="DE334" s="141"/>
      <c r="DF334" s="141"/>
      <c r="DG334" s="141"/>
      <c r="DH334" s="141"/>
      <c r="DI334" s="141"/>
      <c r="DJ334" s="141"/>
      <c r="DK334" s="141"/>
      <c r="DL334" s="141"/>
      <c r="DM334" s="141"/>
      <c r="DN334" s="141"/>
      <c r="DO334" s="141"/>
      <c r="DP334" s="141"/>
      <c r="DQ334" s="141"/>
      <c r="DR334" s="141"/>
      <c r="DS334" s="141"/>
      <c r="DT334" s="141"/>
      <c r="DU334" s="141"/>
      <c r="DV334" s="141"/>
      <c r="DW334" s="141"/>
      <c r="DX334" s="141"/>
      <c r="DY334" s="141"/>
      <c r="DZ334" s="141"/>
      <c r="EA334" s="141"/>
      <c r="EB334" s="141"/>
      <c r="EC334" s="141"/>
      <c r="ED334" s="141"/>
      <c r="EE334" s="141"/>
      <c r="EF334" s="141"/>
      <c r="EG334" s="141"/>
      <c r="EH334" s="141"/>
      <c r="EI334" s="141"/>
      <c r="EJ334" s="141"/>
      <c r="EK334" s="141"/>
      <c r="EL334" s="141"/>
      <c r="EM334" s="141"/>
      <c r="EN334" s="141"/>
      <c r="EO334" s="141"/>
      <c r="EP334" s="141"/>
      <c r="EQ334" s="141"/>
      <c r="ER334" s="141"/>
      <c r="ES334" s="141"/>
      <c r="ET334" s="141"/>
      <c r="EU334" s="141"/>
      <c r="EV334" s="141"/>
      <c r="EW334" s="141"/>
      <c r="EX334" s="141"/>
      <c r="EY334" s="141"/>
      <c r="EZ334" s="141"/>
      <c r="FA334" s="141"/>
      <c r="FB334" s="141"/>
      <c r="FC334" s="141"/>
      <c r="FD334" s="141"/>
      <c r="FE334" s="141"/>
      <c r="FF334" s="141"/>
      <c r="FG334" s="141"/>
      <c r="FH334" s="141"/>
      <c r="FI334" s="141"/>
      <c r="FJ334" s="141"/>
      <c r="FK334" s="141"/>
      <c r="FL334" s="141"/>
      <c r="FM334" s="141"/>
      <c r="FN334" s="141"/>
      <c r="FO334" s="141"/>
      <c r="FP334" s="141"/>
      <c r="FQ334" s="141"/>
      <c r="FR334" s="141"/>
      <c r="FS334" s="141"/>
      <c r="FT334" s="141"/>
      <c r="FU334" s="141"/>
      <c r="FV334" s="141"/>
      <c r="FW334" s="141"/>
      <c r="FX334" s="141"/>
      <c r="FY334" s="141"/>
      <c r="FZ334" s="141"/>
      <c r="GA334" s="141"/>
      <c r="GB334" s="141"/>
      <c r="GC334" s="141"/>
      <c r="GD334" s="141"/>
      <c r="GE334" s="141"/>
      <c r="GF334" s="141"/>
      <c r="GG334" s="141"/>
      <c r="GH334" s="141"/>
      <c r="GI334" s="141"/>
      <c r="GJ334" s="141"/>
      <c r="GK334" s="141"/>
      <c r="GL334" s="141"/>
      <c r="GM334" s="141"/>
      <c r="GN334" s="141"/>
      <c r="GO334" s="141"/>
      <c r="GP334" s="141"/>
      <c r="GQ334" s="141"/>
      <c r="GR334" s="141"/>
      <c r="GS334" s="141"/>
      <c r="GT334" s="141"/>
      <c r="GU334" s="141"/>
      <c r="GV334" s="141"/>
      <c r="GW334" s="141"/>
      <c r="GX334" s="141"/>
      <c r="GY334" s="141"/>
      <c r="GZ334" s="141"/>
      <c r="HA334" s="141"/>
      <c r="HB334" s="141"/>
      <c r="HC334" s="141"/>
      <c r="HD334" s="141"/>
      <c r="HE334" s="141"/>
      <c r="HF334" s="141"/>
      <c r="HG334" s="141"/>
      <c r="HH334" s="141"/>
      <c r="HI334" s="141"/>
      <c r="HJ334" s="141"/>
      <c r="HK334" s="141"/>
      <c r="HL334" s="141"/>
      <c r="HM334" s="141"/>
      <c r="HN334" s="141"/>
      <c r="HO334" s="141"/>
      <c r="HP334" s="141"/>
      <c r="HQ334" s="141"/>
      <c r="HR334" s="141"/>
      <c r="HS334" s="141"/>
      <c r="HT334" s="141"/>
      <c r="HU334" s="141"/>
      <c r="HV334" s="141"/>
      <c r="HW334" s="141"/>
      <c r="HX334" s="141"/>
      <c r="HY334" s="141"/>
      <c r="HZ334" s="141"/>
      <c r="IA334" s="141"/>
      <c r="IB334" s="141"/>
      <c r="IC334" s="141"/>
      <c r="ID334" s="141"/>
      <c r="IE334" s="141"/>
      <c r="IF334" s="141"/>
      <c r="IG334" s="141"/>
      <c r="IH334" s="141"/>
      <c r="II334" s="141"/>
      <c r="IJ334" s="141"/>
      <c r="IK334" s="141"/>
      <c r="IL334" s="141"/>
      <c r="IM334" s="141"/>
      <c r="IN334" s="141"/>
      <c r="IO334" s="141"/>
      <c r="IP334" s="141"/>
      <c r="IQ334" s="141"/>
      <c r="IR334" s="141"/>
      <c r="IS334" s="141"/>
      <c r="IT334" s="141"/>
      <c r="IU334" s="141"/>
      <c r="IV334" s="141"/>
      <c r="IW334" s="141"/>
      <c r="IX334" s="141"/>
      <c r="IY334" s="141"/>
      <c r="IZ334" s="141"/>
      <c r="JA334" s="141"/>
      <c r="JB334" s="141"/>
      <c r="JC334" s="141"/>
      <c r="JD334" s="141"/>
      <c r="JE334" s="141"/>
      <c r="JF334" s="141"/>
      <c r="JG334" s="141"/>
      <c r="JH334" s="141"/>
      <c r="JI334" s="141"/>
      <c r="JJ334" s="141"/>
      <c r="JK334" s="141"/>
      <c r="JL334" s="141"/>
      <c r="JM334" s="141"/>
      <c r="JN334" s="141"/>
      <c r="JO334" s="141"/>
      <c r="JP334" s="141"/>
      <c r="JQ334" s="141"/>
      <c r="JR334" s="141"/>
      <c r="JS334" s="141"/>
      <c r="JT334" s="141"/>
      <c r="JU334" s="141"/>
      <c r="JV334" s="141"/>
      <c r="JW334" s="141"/>
      <c r="JX334" s="141"/>
      <c r="JY334" s="141"/>
      <c r="JZ334" s="141"/>
      <c r="KA334" s="141"/>
      <c r="KB334" s="141"/>
      <c r="KC334" s="141"/>
      <c r="KD334" s="141"/>
      <c r="KE334" s="141"/>
      <c r="KF334" s="141"/>
      <c r="KG334" s="141"/>
      <c r="KH334" s="141"/>
      <c r="KI334" s="141"/>
      <c r="KJ334" s="141"/>
      <c r="KK334" s="141"/>
      <c r="KL334" s="141"/>
      <c r="KM334" s="141"/>
      <c r="KN334" s="141"/>
      <c r="KO334" s="141"/>
      <c r="KP334" s="141"/>
      <c r="KQ334" s="141"/>
      <c r="KR334" s="141"/>
      <c r="KS334" s="141"/>
      <c r="KT334" s="141"/>
      <c r="KU334" s="141"/>
      <c r="KV334" s="141"/>
      <c r="KW334" s="141"/>
      <c r="KX334" s="141"/>
      <c r="KY334" s="141"/>
      <c r="KZ334" s="141"/>
      <c r="LA334" s="141"/>
      <c r="LB334" s="141"/>
      <c r="LC334" s="141"/>
      <c r="LD334" s="141"/>
      <c r="LE334" s="141"/>
      <c r="LF334" s="141"/>
      <c r="LG334" s="141"/>
      <c r="LH334" s="141"/>
      <c r="LI334" s="141"/>
      <c r="LJ334" s="141"/>
      <c r="LK334" s="141"/>
      <c r="LL334" s="141"/>
      <c r="LM334" s="141"/>
      <c r="LN334" s="141"/>
      <c r="LO334" s="141"/>
      <c r="LP334" s="141"/>
      <c r="LQ334" s="141"/>
      <c r="LR334" s="141"/>
      <c r="LS334" s="141"/>
      <c r="LT334" s="141"/>
      <c r="LU334" s="141"/>
      <c r="LV334" s="141"/>
      <c r="LW334" s="141"/>
      <c r="LX334" s="141"/>
      <c r="LY334" s="141"/>
      <c r="LZ334" s="141"/>
      <c r="MA334" s="141"/>
      <c r="MB334" s="141"/>
      <c r="MC334" s="141"/>
      <c r="MD334" s="141"/>
      <c r="ME334" s="141"/>
      <c r="MF334" s="141"/>
      <c r="MG334" s="141"/>
      <c r="MH334" s="141"/>
      <c r="MI334" s="141"/>
      <c r="MJ334" s="141"/>
      <c r="MK334" s="141"/>
      <c r="ML334" s="141"/>
      <c r="MM334" s="141"/>
      <c r="MN334" s="141"/>
      <c r="MO334" s="141"/>
      <c r="MP334" s="141"/>
      <c r="MQ334" s="141"/>
      <c r="MR334" s="141"/>
      <c r="MS334" s="141"/>
      <c r="MT334" s="141"/>
      <c r="MU334" s="141"/>
      <c r="MV334" s="141"/>
      <c r="MW334" s="141"/>
      <c r="MX334" s="141"/>
      <c r="MY334" s="141"/>
      <c r="MZ334" s="141"/>
      <c r="NA334" s="141"/>
      <c r="NB334" s="141"/>
      <c r="NC334" s="141"/>
      <c r="ND334" s="141"/>
      <c r="NE334" s="141"/>
      <c r="NF334" s="141"/>
      <c r="NG334" s="141"/>
      <c r="NH334" s="141"/>
      <c r="NI334" s="141"/>
      <c r="NJ334" s="141"/>
      <c r="NK334" s="141"/>
      <c r="NL334" s="141"/>
      <c r="NM334" s="141"/>
      <c r="NN334" s="141"/>
      <c r="NO334" s="141"/>
      <c r="NP334" s="141"/>
      <c r="NQ334" s="141"/>
      <c r="NR334" s="141"/>
      <c r="NS334" s="141"/>
      <c r="NT334" s="141"/>
      <c r="NU334" s="141"/>
      <c r="NV334" s="141"/>
      <c r="NW334" s="141"/>
      <c r="NX334" s="141"/>
      <c r="NY334" s="141"/>
      <c r="NZ334" s="141"/>
      <c r="OA334" s="141"/>
      <c r="OB334" s="141"/>
      <c r="OC334" s="141"/>
      <c r="OD334" s="141"/>
      <c r="OE334" s="141"/>
      <c r="OF334" s="141"/>
      <c r="OG334" s="141"/>
      <c r="OH334" s="141"/>
      <c r="OI334" s="141"/>
      <c r="OJ334" s="141"/>
      <c r="OK334" s="141"/>
      <c r="OL334" s="141"/>
      <c r="OM334" s="141"/>
      <c r="ON334" s="141"/>
      <c r="OO334" s="141"/>
      <c r="OP334" s="141"/>
      <c r="OQ334" s="141"/>
      <c r="OR334" s="141"/>
      <c r="OS334" s="141"/>
      <c r="OT334" s="141"/>
      <c r="OU334" s="141"/>
      <c r="OV334" s="141"/>
      <c r="OW334" s="141"/>
      <c r="OX334" s="141"/>
      <c r="OY334" s="141"/>
      <c r="OZ334" s="141"/>
      <c r="PA334" s="141"/>
      <c r="PB334" s="141"/>
      <c r="PC334" s="141"/>
      <c r="PD334" s="141"/>
      <c r="PE334" s="141"/>
      <c r="PF334" s="141"/>
      <c r="PG334" s="141"/>
      <c r="PH334" s="141"/>
      <c r="PI334" s="141"/>
      <c r="PJ334" s="141"/>
      <c r="PK334" s="141"/>
      <c r="PL334" s="141"/>
      <c r="PM334" s="141"/>
      <c r="PN334" s="141"/>
      <c r="PO334" s="141"/>
      <c r="PP334" s="141"/>
      <c r="PQ334" s="141"/>
      <c r="PR334" s="141"/>
      <c r="PS334" s="141"/>
      <c r="PT334" s="141"/>
      <c r="PU334" s="141"/>
      <c r="PV334" s="141"/>
      <c r="PW334" s="141"/>
      <c r="PX334" s="141"/>
      <c r="PY334" s="141"/>
      <c r="PZ334" s="141"/>
      <c r="QA334" s="141"/>
      <c r="QB334" s="141"/>
      <c r="QC334" s="141"/>
      <c r="QD334" s="141"/>
      <c r="QE334" s="141"/>
      <c r="QF334" s="141"/>
      <c r="QG334" s="141"/>
      <c r="QH334" s="141"/>
      <c r="QI334" s="141"/>
      <c r="QJ334" s="141"/>
      <c r="QK334" s="141"/>
      <c r="QL334" s="141"/>
      <c r="QM334" s="141"/>
      <c r="QN334" s="141"/>
      <c r="QO334" s="141"/>
      <c r="QP334" s="141"/>
      <c r="QQ334" s="141"/>
      <c r="QR334" s="141"/>
      <c r="QS334" s="141"/>
      <c r="QT334" s="141"/>
      <c r="QU334" s="141"/>
      <c r="QV334" s="141"/>
      <c r="QW334" s="141"/>
      <c r="QX334" s="141"/>
      <c r="QY334" s="141"/>
      <c r="QZ334" s="141"/>
      <c r="RA334" s="141"/>
      <c r="RB334" s="141"/>
      <c r="RC334" s="141"/>
      <c r="RD334" s="141"/>
      <c r="RE334" s="141"/>
      <c r="RF334" s="141"/>
      <c r="RG334" s="141"/>
      <c r="RH334" s="141"/>
      <c r="RI334" s="141"/>
      <c r="RJ334" s="141"/>
      <c r="RK334" s="141"/>
      <c r="RL334" s="141"/>
      <c r="RM334" s="141"/>
      <c r="RN334" s="141"/>
      <c r="RO334" s="141"/>
      <c r="RP334" s="141"/>
      <c r="RQ334" s="141"/>
      <c r="RR334" s="141"/>
      <c r="RS334" s="141"/>
      <c r="RT334" s="141"/>
      <c r="RU334" s="141"/>
      <c r="RV334" s="141"/>
      <c r="RW334" s="141"/>
      <c r="RX334" s="141"/>
      <c r="RY334" s="141"/>
      <c r="RZ334" s="141"/>
      <c r="SA334" s="141"/>
      <c r="SB334" s="141"/>
      <c r="SC334" s="141"/>
      <c r="SD334" s="141"/>
      <c r="SE334" s="141"/>
      <c r="SF334" s="141"/>
      <c r="SG334" s="141"/>
      <c r="SH334" s="141"/>
      <c r="SI334" s="141"/>
      <c r="SJ334" s="141"/>
      <c r="SK334" s="141"/>
      <c r="SL334" s="141"/>
      <c r="SM334" s="141"/>
      <c r="SN334" s="141"/>
      <c r="SO334" s="141"/>
      <c r="SP334" s="141"/>
      <c r="SQ334" s="141"/>
      <c r="SR334" s="141"/>
      <c r="SS334" s="141"/>
      <c r="ST334" s="141"/>
      <c r="SU334" s="141"/>
      <c r="SV334" s="141"/>
      <c r="SW334" s="141"/>
      <c r="SX334" s="141"/>
      <c r="SY334" s="141"/>
      <c r="SZ334" s="141"/>
      <c r="TA334" s="141"/>
      <c r="TB334" s="141"/>
      <c r="TC334" s="141"/>
      <c r="TD334" s="141"/>
      <c r="TE334" s="141"/>
      <c r="TF334" s="141"/>
      <c r="TG334" s="141"/>
      <c r="TH334" s="141"/>
      <c r="TI334" s="141"/>
      <c r="TJ334" s="141"/>
      <c r="TK334" s="141"/>
      <c r="TL334" s="141"/>
      <c r="TM334" s="141"/>
      <c r="TN334" s="141"/>
      <c r="TO334" s="141"/>
      <c r="TP334" s="141"/>
      <c r="TQ334" s="141"/>
      <c r="TR334" s="141"/>
      <c r="TS334" s="141"/>
      <c r="TT334" s="141"/>
      <c r="TU334" s="141"/>
      <c r="TV334" s="141"/>
      <c r="TW334" s="141"/>
      <c r="TX334" s="141"/>
      <c r="TY334" s="141"/>
      <c r="TZ334" s="141"/>
      <c r="UA334" s="141"/>
      <c r="UB334" s="141"/>
      <c r="UC334" s="141"/>
      <c r="UD334" s="141"/>
      <c r="UE334" s="141"/>
      <c r="UF334" s="141"/>
      <c r="UG334" s="141"/>
      <c r="UH334" s="141"/>
      <c r="UI334" s="141"/>
      <c r="UJ334" s="141"/>
      <c r="UK334" s="141"/>
      <c r="UL334" s="141"/>
      <c r="UM334" s="141"/>
      <c r="UN334" s="141"/>
      <c r="UO334" s="141"/>
      <c r="UP334" s="141"/>
      <c r="UQ334" s="141"/>
      <c r="UR334" s="141"/>
      <c r="US334" s="141"/>
      <c r="UT334" s="141"/>
      <c r="UU334" s="141"/>
      <c r="UV334" s="141"/>
      <c r="UW334" s="141"/>
      <c r="UX334" s="141"/>
      <c r="UY334" s="141"/>
      <c r="UZ334" s="141"/>
      <c r="VA334" s="141"/>
      <c r="VB334" s="141"/>
      <c r="VC334" s="141"/>
      <c r="VD334" s="141"/>
      <c r="VE334" s="141"/>
      <c r="VF334" s="141"/>
      <c r="VG334" s="141"/>
      <c r="VH334" s="141"/>
      <c r="VI334" s="141"/>
      <c r="VJ334" s="141"/>
      <c r="VK334" s="141"/>
      <c r="VL334" s="141"/>
      <c r="VM334" s="141"/>
      <c r="VN334" s="141"/>
      <c r="VO334" s="141"/>
      <c r="VP334" s="141"/>
      <c r="VQ334" s="141"/>
      <c r="VR334" s="141"/>
      <c r="VS334" s="141"/>
      <c r="VT334" s="141"/>
      <c r="VU334" s="141"/>
      <c r="VV334" s="141"/>
      <c r="VW334" s="141"/>
      <c r="VX334" s="141"/>
      <c r="VY334" s="141"/>
      <c r="VZ334" s="141"/>
      <c r="WA334" s="141"/>
      <c r="WB334" s="141"/>
      <c r="WC334" s="141"/>
      <c r="WD334" s="141"/>
      <c r="WE334" s="141"/>
      <c r="WF334" s="141"/>
      <c r="WG334" s="141"/>
      <c r="WH334" s="141"/>
      <c r="WI334" s="141"/>
      <c r="WJ334" s="141"/>
      <c r="WK334" s="141"/>
      <c r="WL334" s="141"/>
      <c r="WM334" s="141"/>
      <c r="WN334" s="141"/>
      <c r="WO334" s="141"/>
      <c r="WP334" s="141"/>
      <c r="WQ334" s="141"/>
      <c r="WR334" s="141"/>
      <c r="WS334" s="141"/>
      <c r="WT334" s="141"/>
      <c r="WU334" s="141"/>
      <c r="WV334" s="141"/>
      <c r="WW334" s="141"/>
      <c r="WX334" s="141"/>
      <c r="WY334" s="141"/>
      <c r="WZ334" s="141"/>
      <c r="XA334" s="141"/>
      <c r="XB334" s="141"/>
      <c r="XC334" s="141"/>
      <c r="XD334" s="141"/>
      <c r="XE334" s="141"/>
      <c r="XF334" s="141"/>
      <c r="XG334" s="141"/>
      <c r="XH334" s="141"/>
      <c r="XI334" s="141"/>
      <c r="XJ334" s="141"/>
      <c r="XK334" s="141"/>
      <c r="XL334" s="141"/>
      <c r="XM334" s="141"/>
      <c r="XN334" s="141"/>
      <c r="XO334" s="141"/>
      <c r="XP334" s="141"/>
      <c r="XQ334" s="141"/>
      <c r="XR334" s="141"/>
      <c r="XS334" s="141"/>
      <c r="XT334" s="141"/>
      <c r="XU334" s="141"/>
      <c r="XV334" s="141"/>
      <c r="XW334" s="141"/>
      <c r="XX334" s="141"/>
      <c r="XY334" s="141"/>
      <c r="XZ334" s="141"/>
      <c r="YA334" s="141"/>
      <c r="YB334" s="141"/>
      <c r="YC334" s="141"/>
      <c r="YD334" s="141"/>
      <c r="YE334" s="141"/>
      <c r="YF334" s="141"/>
      <c r="YG334" s="141"/>
      <c r="YH334" s="141"/>
      <c r="YI334" s="141"/>
      <c r="YJ334" s="141"/>
      <c r="YK334" s="141"/>
      <c r="YL334" s="141"/>
      <c r="YM334" s="141"/>
      <c r="YN334" s="141"/>
      <c r="YO334" s="141"/>
      <c r="YP334" s="141"/>
      <c r="YQ334" s="141"/>
      <c r="YR334" s="141"/>
      <c r="YS334" s="141"/>
      <c r="YT334" s="141"/>
      <c r="YU334" s="141"/>
      <c r="YV334" s="141"/>
      <c r="YW334" s="141"/>
      <c r="YX334" s="141"/>
      <c r="YY334" s="141"/>
      <c r="YZ334" s="141"/>
      <c r="ZA334" s="141"/>
      <c r="ZB334" s="141"/>
      <c r="ZC334" s="141"/>
      <c r="ZD334" s="141"/>
      <c r="ZE334" s="141"/>
      <c r="ZF334" s="141"/>
      <c r="ZG334" s="141"/>
      <c r="ZH334" s="141"/>
      <c r="ZI334" s="141"/>
      <c r="ZJ334" s="141"/>
      <c r="ZK334" s="141"/>
      <c r="ZL334" s="141"/>
      <c r="ZM334" s="141"/>
      <c r="ZN334" s="141"/>
      <c r="ZO334" s="141"/>
      <c r="ZP334" s="141"/>
      <c r="ZQ334" s="141"/>
      <c r="ZR334" s="141"/>
      <c r="ZS334" s="141"/>
      <c r="ZT334" s="141"/>
      <c r="ZU334" s="141"/>
      <c r="ZV334" s="141"/>
      <c r="ZW334" s="141"/>
      <c r="ZX334" s="141"/>
      <c r="ZY334" s="141"/>
      <c r="ZZ334" s="141"/>
      <c r="AAA334" s="141"/>
      <c r="AAB334" s="141"/>
      <c r="AAC334" s="141"/>
      <c r="AAD334" s="141"/>
      <c r="AAE334" s="141"/>
      <c r="AAF334" s="141"/>
      <c r="AAG334" s="141"/>
      <c r="AAH334" s="141"/>
      <c r="AAI334" s="141"/>
      <c r="AAJ334" s="141"/>
      <c r="AAK334" s="141"/>
      <c r="AAL334" s="141"/>
      <c r="AAM334" s="141"/>
      <c r="AAN334" s="141"/>
      <c r="AAO334" s="141"/>
      <c r="AAP334" s="141"/>
      <c r="AAQ334" s="141"/>
      <c r="AAR334" s="141"/>
      <c r="AAS334" s="141"/>
      <c r="AAT334" s="141"/>
      <c r="AAU334" s="141"/>
      <c r="AAV334" s="141"/>
      <c r="AAW334" s="141"/>
      <c r="AAX334" s="141"/>
      <c r="AAY334" s="141"/>
      <c r="AAZ334" s="141"/>
      <c r="ABA334" s="141"/>
      <c r="ABB334" s="141"/>
      <c r="ABC334" s="141"/>
      <c r="ABD334" s="141"/>
      <c r="ABE334" s="141"/>
      <c r="ABF334" s="141"/>
      <c r="ABG334" s="141"/>
      <c r="ABH334" s="141"/>
      <c r="ABI334" s="141"/>
      <c r="ABJ334" s="141"/>
      <c r="ABK334" s="141"/>
      <c r="ABL334" s="141"/>
      <c r="ABM334" s="141"/>
      <c r="ABN334" s="141"/>
      <c r="ABO334" s="141"/>
      <c r="ABP334" s="141"/>
      <c r="ABQ334" s="141"/>
      <c r="ABR334" s="141"/>
      <c r="ABS334" s="141"/>
      <c r="ABT334" s="141"/>
      <c r="ABU334" s="141"/>
      <c r="ABV334" s="141"/>
      <c r="ABW334" s="141"/>
      <c r="ABX334" s="141"/>
      <c r="ABY334" s="141"/>
      <c r="ABZ334" s="141"/>
      <c r="ACA334" s="141"/>
      <c r="ACB334" s="141"/>
      <c r="ACC334" s="141"/>
      <c r="ACD334" s="141"/>
      <c r="ACE334" s="141"/>
      <c r="ACF334" s="141"/>
      <c r="ACG334" s="141"/>
      <c r="ACH334" s="141"/>
      <c r="ACI334" s="141"/>
      <c r="ACJ334" s="141"/>
      <c r="ACK334" s="141"/>
      <c r="ACL334" s="141"/>
      <c r="ACM334" s="141"/>
      <c r="ACN334" s="141"/>
      <c r="ACO334" s="141"/>
      <c r="ACP334" s="141"/>
      <c r="ACQ334" s="141"/>
      <c r="ACR334" s="141"/>
      <c r="ACS334" s="141"/>
      <c r="ACT334" s="141"/>
      <c r="ACU334" s="141"/>
      <c r="ACV334" s="141"/>
      <c r="ACW334" s="141"/>
      <c r="ACX334" s="141"/>
      <c r="ACY334" s="141"/>
      <c r="ACZ334" s="141"/>
      <c r="ADA334" s="141"/>
      <c r="ADB334" s="141"/>
      <c r="ADC334" s="141"/>
      <c r="ADD334" s="141"/>
      <c r="ADE334" s="141"/>
      <c r="ADF334" s="141"/>
      <c r="ADG334" s="141"/>
      <c r="ADH334" s="141"/>
      <c r="ADI334" s="141"/>
      <c r="ADJ334" s="141"/>
      <c r="ADK334" s="141"/>
      <c r="ADL334" s="141"/>
      <c r="ADM334" s="141"/>
      <c r="ADN334" s="141"/>
      <c r="ADO334" s="141"/>
      <c r="ADP334" s="141"/>
      <c r="ADQ334" s="141"/>
      <c r="ADR334" s="141"/>
      <c r="ADS334" s="141"/>
      <c r="ADT334" s="141"/>
      <c r="ADU334" s="141"/>
      <c r="ADV334" s="141"/>
      <c r="ADW334" s="141"/>
      <c r="ADX334" s="141"/>
      <c r="ADY334" s="141"/>
      <c r="ADZ334" s="141"/>
      <c r="AEA334" s="141"/>
      <c r="AEB334" s="141"/>
      <c r="AEC334" s="141"/>
      <c r="AED334" s="141"/>
    </row>
    <row r="335" spans="1:810" s="199" customFormat="1" ht="15" customHeight="1" x14ac:dyDescent="0.3">
      <c r="A335" s="192"/>
      <c r="B335" s="192"/>
      <c r="C335" s="197"/>
      <c r="D335" s="239"/>
      <c r="E335" s="200"/>
      <c r="F335" s="195"/>
      <c r="G335" s="201"/>
      <c r="H335" s="194"/>
      <c r="I335" s="201"/>
      <c r="J335" s="202"/>
      <c r="K335" s="203"/>
      <c r="L335" s="192"/>
      <c r="M335" s="193"/>
      <c r="N335" s="194"/>
      <c r="O335" s="195"/>
      <c r="P335" s="196"/>
      <c r="Q335" s="197"/>
      <c r="R335" s="236"/>
      <c r="S335" s="236"/>
      <c r="T335" s="220" t="s">
        <v>734</v>
      </c>
      <c r="U335" s="246"/>
      <c r="V335" s="211" t="s">
        <v>735</v>
      </c>
      <c r="W335" s="244"/>
      <c r="X335" s="244"/>
      <c r="Y335" s="244"/>
      <c r="Z335" s="244"/>
      <c r="AA335" s="244"/>
      <c r="AB335" s="244"/>
      <c r="AC335" s="245"/>
      <c r="AD335" s="246"/>
      <c r="AE335" s="246"/>
      <c r="AF335" s="246"/>
      <c r="AG335" s="246"/>
      <c r="AH335" s="246"/>
      <c r="AI335" s="246"/>
      <c r="AJ335" s="246"/>
      <c r="AK335" s="246"/>
      <c r="AL335" s="246"/>
      <c r="AM335" s="246"/>
      <c r="AN335" s="246"/>
      <c r="AO335" s="246"/>
      <c r="AP335" s="141"/>
      <c r="BH335" s="141"/>
      <c r="BI335" s="141"/>
      <c r="BJ335" s="141"/>
      <c r="BK335" s="141"/>
      <c r="BL335" s="141"/>
      <c r="BM335" s="141"/>
      <c r="BN335" s="141"/>
      <c r="BO335" s="141"/>
      <c r="BP335" s="141"/>
      <c r="BQ335" s="141"/>
      <c r="BR335" s="141"/>
      <c r="BS335" s="141"/>
      <c r="BT335" s="141"/>
      <c r="BU335" s="141"/>
      <c r="BV335" s="141"/>
      <c r="BW335" s="141"/>
      <c r="BX335" s="141"/>
      <c r="BY335" s="141"/>
      <c r="BZ335" s="141"/>
      <c r="CA335" s="141"/>
      <c r="CB335" s="141"/>
      <c r="CC335" s="141"/>
      <c r="CD335" s="141"/>
      <c r="CE335" s="141"/>
      <c r="CF335" s="141"/>
      <c r="CG335" s="141"/>
      <c r="CH335" s="141"/>
      <c r="CI335" s="141"/>
      <c r="CJ335" s="141"/>
      <c r="CK335" s="141"/>
      <c r="CL335" s="141"/>
      <c r="CM335" s="141"/>
      <c r="CN335" s="141"/>
      <c r="CO335" s="141"/>
      <c r="CP335" s="141"/>
      <c r="CQ335" s="141"/>
      <c r="CR335" s="141"/>
      <c r="CS335" s="141"/>
      <c r="CT335" s="141"/>
      <c r="CU335" s="141"/>
      <c r="CV335" s="141"/>
      <c r="CW335" s="141"/>
      <c r="CX335" s="141"/>
      <c r="CY335" s="141"/>
      <c r="CZ335" s="141"/>
      <c r="DA335" s="141"/>
      <c r="DB335" s="141"/>
      <c r="DC335" s="141"/>
      <c r="DD335" s="141"/>
      <c r="DE335" s="141"/>
      <c r="DF335" s="141"/>
      <c r="DG335" s="141"/>
      <c r="DH335" s="141"/>
      <c r="DI335" s="141"/>
      <c r="DJ335" s="141"/>
      <c r="DK335" s="141"/>
      <c r="DL335" s="141"/>
      <c r="DM335" s="141"/>
      <c r="DN335" s="141"/>
      <c r="DO335" s="141"/>
      <c r="DP335" s="141"/>
      <c r="DQ335" s="141"/>
      <c r="DR335" s="141"/>
      <c r="DS335" s="141"/>
      <c r="DT335" s="141"/>
      <c r="DU335" s="141"/>
      <c r="DV335" s="141"/>
      <c r="DW335" s="141"/>
      <c r="DX335" s="141"/>
      <c r="DY335" s="141"/>
      <c r="DZ335" s="141"/>
      <c r="EA335" s="141"/>
      <c r="EB335" s="141"/>
      <c r="EC335" s="141"/>
      <c r="ED335" s="141"/>
      <c r="EE335" s="141"/>
      <c r="EF335" s="141"/>
      <c r="EG335" s="141"/>
      <c r="EH335" s="141"/>
      <c r="EI335" s="141"/>
      <c r="EJ335" s="141"/>
      <c r="EK335" s="141"/>
      <c r="EL335" s="141"/>
      <c r="EM335" s="141"/>
      <c r="EN335" s="141"/>
      <c r="EO335" s="141"/>
      <c r="EP335" s="141"/>
      <c r="EQ335" s="141"/>
      <c r="ER335" s="141"/>
      <c r="ES335" s="141"/>
      <c r="ET335" s="141"/>
      <c r="EU335" s="141"/>
      <c r="EV335" s="141"/>
      <c r="EW335" s="141"/>
      <c r="EX335" s="141"/>
      <c r="EY335" s="141"/>
      <c r="EZ335" s="141"/>
      <c r="FA335" s="141"/>
      <c r="FB335" s="141"/>
      <c r="FC335" s="141"/>
      <c r="FD335" s="141"/>
      <c r="FE335" s="141"/>
      <c r="FF335" s="141"/>
      <c r="FG335" s="141"/>
      <c r="FH335" s="141"/>
      <c r="FI335" s="141"/>
      <c r="FJ335" s="141"/>
      <c r="FK335" s="141"/>
      <c r="FL335" s="141"/>
      <c r="FM335" s="141"/>
      <c r="FN335" s="141"/>
      <c r="FO335" s="141"/>
      <c r="FP335" s="141"/>
      <c r="FQ335" s="141"/>
      <c r="FR335" s="141"/>
      <c r="FS335" s="141"/>
      <c r="FT335" s="141"/>
      <c r="FU335" s="141"/>
      <c r="FV335" s="141"/>
      <c r="FW335" s="141"/>
      <c r="FX335" s="141"/>
      <c r="FY335" s="141"/>
      <c r="FZ335" s="141"/>
      <c r="GA335" s="141"/>
      <c r="GB335" s="141"/>
      <c r="GC335" s="141"/>
      <c r="GD335" s="141"/>
      <c r="GE335" s="141"/>
      <c r="GF335" s="141"/>
      <c r="GG335" s="141"/>
      <c r="GH335" s="141"/>
      <c r="GI335" s="141"/>
      <c r="GJ335" s="141"/>
      <c r="GK335" s="141"/>
      <c r="GL335" s="141"/>
      <c r="GM335" s="141"/>
      <c r="GN335" s="141"/>
      <c r="GO335" s="141"/>
      <c r="GP335" s="141"/>
      <c r="GQ335" s="141"/>
      <c r="GR335" s="141"/>
      <c r="GS335" s="141"/>
      <c r="GT335" s="141"/>
      <c r="GU335" s="141"/>
      <c r="GV335" s="141"/>
      <c r="GW335" s="141"/>
      <c r="GX335" s="141"/>
      <c r="GY335" s="141"/>
      <c r="GZ335" s="141"/>
      <c r="HA335" s="141"/>
      <c r="HB335" s="141"/>
      <c r="HC335" s="141"/>
      <c r="HD335" s="141"/>
      <c r="HE335" s="141"/>
      <c r="HF335" s="141"/>
      <c r="HG335" s="141"/>
      <c r="HH335" s="141"/>
      <c r="HI335" s="141"/>
      <c r="HJ335" s="141"/>
      <c r="HK335" s="141"/>
      <c r="HL335" s="141"/>
      <c r="HM335" s="141"/>
      <c r="HN335" s="141"/>
      <c r="HO335" s="141"/>
      <c r="HP335" s="141"/>
      <c r="HQ335" s="141"/>
      <c r="HR335" s="141"/>
      <c r="HS335" s="141"/>
      <c r="HT335" s="141"/>
      <c r="HU335" s="141"/>
      <c r="HV335" s="141"/>
      <c r="HW335" s="141"/>
      <c r="HX335" s="141"/>
      <c r="HY335" s="141"/>
      <c r="HZ335" s="141"/>
      <c r="IA335" s="141"/>
      <c r="IB335" s="141"/>
      <c r="IC335" s="141"/>
      <c r="ID335" s="141"/>
      <c r="IE335" s="141"/>
      <c r="IF335" s="141"/>
      <c r="IG335" s="141"/>
      <c r="IH335" s="141"/>
      <c r="II335" s="141"/>
      <c r="IJ335" s="141"/>
      <c r="IK335" s="141"/>
      <c r="IL335" s="141"/>
      <c r="IM335" s="141"/>
      <c r="IN335" s="141"/>
      <c r="IO335" s="141"/>
      <c r="IP335" s="141"/>
      <c r="IQ335" s="141"/>
      <c r="IR335" s="141"/>
      <c r="IS335" s="141"/>
      <c r="IT335" s="141"/>
      <c r="IU335" s="141"/>
      <c r="IV335" s="141"/>
      <c r="IW335" s="141"/>
      <c r="IX335" s="141"/>
      <c r="IY335" s="141"/>
      <c r="IZ335" s="141"/>
      <c r="JA335" s="141"/>
      <c r="JB335" s="141"/>
      <c r="JC335" s="141"/>
      <c r="JD335" s="141"/>
      <c r="JE335" s="141"/>
      <c r="JF335" s="141"/>
      <c r="JG335" s="141"/>
      <c r="JH335" s="141"/>
      <c r="JI335" s="141"/>
      <c r="JJ335" s="141"/>
      <c r="JK335" s="141"/>
      <c r="JL335" s="141"/>
      <c r="JM335" s="141"/>
      <c r="JN335" s="141"/>
      <c r="JO335" s="141"/>
      <c r="JP335" s="141"/>
      <c r="JQ335" s="141"/>
      <c r="JR335" s="141"/>
      <c r="JS335" s="141"/>
      <c r="JT335" s="141"/>
      <c r="JU335" s="141"/>
      <c r="JV335" s="141"/>
      <c r="JW335" s="141"/>
      <c r="JX335" s="141"/>
      <c r="JY335" s="141"/>
      <c r="JZ335" s="141"/>
      <c r="KA335" s="141"/>
      <c r="KB335" s="141"/>
      <c r="KC335" s="141"/>
      <c r="KD335" s="141"/>
      <c r="KE335" s="141"/>
      <c r="KF335" s="141"/>
      <c r="KG335" s="141"/>
      <c r="KH335" s="141"/>
      <c r="KI335" s="141"/>
      <c r="KJ335" s="141"/>
      <c r="KK335" s="141"/>
      <c r="KL335" s="141"/>
      <c r="KM335" s="141"/>
      <c r="KN335" s="141"/>
      <c r="KO335" s="141"/>
      <c r="KP335" s="141"/>
      <c r="KQ335" s="141"/>
      <c r="KR335" s="141"/>
      <c r="KS335" s="141"/>
      <c r="KT335" s="141"/>
      <c r="KU335" s="141"/>
      <c r="KV335" s="141"/>
      <c r="KW335" s="141"/>
      <c r="KX335" s="141"/>
      <c r="KY335" s="141"/>
      <c r="KZ335" s="141"/>
      <c r="LA335" s="141"/>
      <c r="LB335" s="141"/>
      <c r="LC335" s="141"/>
      <c r="LD335" s="141"/>
      <c r="LE335" s="141"/>
      <c r="LF335" s="141"/>
      <c r="LG335" s="141"/>
      <c r="LH335" s="141"/>
      <c r="LI335" s="141"/>
      <c r="LJ335" s="141"/>
      <c r="LK335" s="141"/>
      <c r="LL335" s="141"/>
      <c r="LM335" s="141"/>
      <c r="LN335" s="141"/>
      <c r="LO335" s="141"/>
      <c r="LP335" s="141"/>
      <c r="LQ335" s="141"/>
      <c r="LR335" s="141"/>
      <c r="LS335" s="141"/>
      <c r="LT335" s="141"/>
      <c r="LU335" s="141"/>
      <c r="LV335" s="141"/>
      <c r="LW335" s="141"/>
      <c r="LX335" s="141"/>
      <c r="LY335" s="141"/>
      <c r="LZ335" s="141"/>
      <c r="MA335" s="141"/>
      <c r="MB335" s="141"/>
      <c r="MC335" s="141"/>
      <c r="MD335" s="141"/>
      <c r="ME335" s="141"/>
      <c r="MF335" s="141"/>
      <c r="MG335" s="141"/>
      <c r="MH335" s="141"/>
      <c r="MI335" s="141"/>
      <c r="MJ335" s="141"/>
      <c r="MK335" s="141"/>
      <c r="ML335" s="141"/>
      <c r="MM335" s="141"/>
      <c r="MN335" s="141"/>
      <c r="MO335" s="141"/>
      <c r="MP335" s="141"/>
      <c r="MQ335" s="141"/>
      <c r="MR335" s="141"/>
      <c r="MS335" s="141"/>
      <c r="MT335" s="141"/>
      <c r="MU335" s="141"/>
      <c r="MV335" s="141"/>
      <c r="MW335" s="141"/>
      <c r="MX335" s="141"/>
      <c r="MY335" s="141"/>
      <c r="MZ335" s="141"/>
      <c r="NA335" s="141"/>
      <c r="NB335" s="141"/>
      <c r="NC335" s="141"/>
      <c r="ND335" s="141"/>
      <c r="NE335" s="141"/>
      <c r="NF335" s="141"/>
      <c r="NG335" s="141"/>
      <c r="NH335" s="141"/>
      <c r="NI335" s="141"/>
      <c r="NJ335" s="141"/>
      <c r="NK335" s="141"/>
      <c r="NL335" s="141"/>
      <c r="NM335" s="141"/>
      <c r="NN335" s="141"/>
      <c r="NO335" s="141"/>
      <c r="NP335" s="141"/>
      <c r="NQ335" s="141"/>
      <c r="NR335" s="141"/>
      <c r="NS335" s="141"/>
      <c r="NT335" s="141"/>
      <c r="NU335" s="141"/>
      <c r="NV335" s="141"/>
      <c r="NW335" s="141"/>
      <c r="NX335" s="141"/>
      <c r="NY335" s="141"/>
      <c r="NZ335" s="141"/>
      <c r="OA335" s="141"/>
      <c r="OB335" s="141"/>
      <c r="OC335" s="141"/>
      <c r="OD335" s="141"/>
      <c r="OE335" s="141"/>
      <c r="OF335" s="141"/>
      <c r="OG335" s="141"/>
      <c r="OH335" s="141"/>
      <c r="OI335" s="141"/>
      <c r="OJ335" s="141"/>
      <c r="OK335" s="141"/>
      <c r="OL335" s="141"/>
      <c r="OM335" s="141"/>
      <c r="ON335" s="141"/>
      <c r="OO335" s="141"/>
      <c r="OP335" s="141"/>
      <c r="OQ335" s="141"/>
      <c r="OR335" s="141"/>
      <c r="OS335" s="141"/>
      <c r="OT335" s="141"/>
      <c r="OU335" s="141"/>
      <c r="OV335" s="141"/>
      <c r="OW335" s="141"/>
      <c r="OX335" s="141"/>
      <c r="OY335" s="141"/>
      <c r="OZ335" s="141"/>
      <c r="PA335" s="141"/>
      <c r="PB335" s="141"/>
      <c r="PC335" s="141"/>
      <c r="PD335" s="141"/>
      <c r="PE335" s="141"/>
      <c r="PF335" s="141"/>
      <c r="PG335" s="141"/>
      <c r="PH335" s="141"/>
      <c r="PI335" s="141"/>
      <c r="PJ335" s="141"/>
      <c r="PK335" s="141"/>
      <c r="PL335" s="141"/>
      <c r="PM335" s="141"/>
      <c r="PN335" s="141"/>
      <c r="PO335" s="141"/>
      <c r="PP335" s="141"/>
      <c r="PQ335" s="141"/>
      <c r="PR335" s="141"/>
      <c r="PS335" s="141"/>
      <c r="PT335" s="141"/>
      <c r="PU335" s="141"/>
      <c r="PV335" s="141"/>
      <c r="PW335" s="141"/>
      <c r="PX335" s="141"/>
      <c r="PY335" s="141"/>
      <c r="PZ335" s="141"/>
      <c r="QA335" s="141"/>
      <c r="QB335" s="141"/>
      <c r="QC335" s="141"/>
      <c r="QD335" s="141"/>
      <c r="QE335" s="141"/>
      <c r="QF335" s="141"/>
      <c r="QG335" s="141"/>
      <c r="QH335" s="141"/>
      <c r="QI335" s="141"/>
      <c r="QJ335" s="141"/>
      <c r="QK335" s="141"/>
      <c r="QL335" s="141"/>
      <c r="QM335" s="141"/>
      <c r="QN335" s="141"/>
      <c r="QO335" s="141"/>
      <c r="QP335" s="141"/>
      <c r="QQ335" s="141"/>
      <c r="QR335" s="141"/>
      <c r="QS335" s="141"/>
      <c r="QT335" s="141"/>
      <c r="QU335" s="141"/>
      <c r="QV335" s="141"/>
      <c r="QW335" s="141"/>
      <c r="QX335" s="141"/>
      <c r="QY335" s="141"/>
      <c r="QZ335" s="141"/>
      <c r="RA335" s="141"/>
      <c r="RB335" s="141"/>
      <c r="RC335" s="141"/>
      <c r="RD335" s="141"/>
      <c r="RE335" s="141"/>
      <c r="RF335" s="141"/>
      <c r="RG335" s="141"/>
      <c r="RH335" s="141"/>
      <c r="RI335" s="141"/>
      <c r="RJ335" s="141"/>
      <c r="RK335" s="141"/>
      <c r="RL335" s="141"/>
      <c r="RM335" s="141"/>
      <c r="RN335" s="141"/>
      <c r="RO335" s="141"/>
      <c r="RP335" s="141"/>
      <c r="RQ335" s="141"/>
      <c r="RR335" s="141"/>
      <c r="RS335" s="141"/>
      <c r="RT335" s="141"/>
      <c r="RU335" s="141"/>
      <c r="RV335" s="141"/>
      <c r="RW335" s="141"/>
      <c r="RX335" s="141"/>
      <c r="RY335" s="141"/>
      <c r="RZ335" s="141"/>
      <c r="SA335" s="141"/>
      <c r="SB335" s="141"/>
      <c r="SC335" s="141"/>
      <c r="SD335" s="141"/>
      <c r="SE335" s="141"/>
      <c r="SF335" s="141"/>
      <c r="SG335" s="141"/>
      <c r="SH335" s="141"/>
      <c r="SI335" s="141"/>
      <c r="SJ335" s="141"/>
      <c r="SK335" s="141"/>
      <c r="SL335" s="141"/>
      <c r="SM335" s="141"/>
      <c r="SN335" s="141"/>
      <c r="SO335" s="141"/>
      <c r="SP335" s="141"/>
      <c r="SQ335" s="141"/>
      <c r="SR335" s="141"/>
      <c r="SS335" s="141"/>
      <c r="ST335" s="141"/>
      <c r="SU335" s="141"/>
      <c r="SV335" s="141"/>
      <c r="SW335" s="141"/>
      <c r="SX335" s="141"/>
      <c r="SY335" s="141"/>
      <c r="SZ335" s="141"/>
      <c r="TA335" s="141"/>
      <c r="TB335" s="141"/>
      <c r="TC335" s="141"/>
      <c r="TD335" s="141"/>
      <c r="TE335" s="141"/>
      <c r="TF335" s="141"/>
      <c r="TG335" s="141"/>
      <c r="TH335" s="141"/>
      <c r="TI335" s="141"/>
      <c r="TJ335" s="141"/>
      <c r="TK335" s="141"/>
      <c r="TL335" s="141"/>
      <c r="TM335" s="141"/>
      <c r="TN335" s="141"/>
      <c r="TO335" s="141"/>
      <c r="TP335" s="141"/>
      <c r="TQ335" s="141"/>
      <c r="TR335" s="141"/>
      <c r="TS335" s="141"/>
      <c r="TT335" s="141"/>
      <c r="TU335" s="141"/>
      <c r="TV335" s="141"/>
      <c r="TW335" s="141"/>
      <c r="TX335" s="141"/>
      <c r="TY335" s="141"/>
      <c r="TZ335" s="141"/>
      <c r="UA335" s="141"/>
      <c r="UB335" s="141"/>
      <c r="UC335" s="141"/>
      <c r="UD335" s="141"/>
      <c r="UE335" s="141"/>
      <c r="UF335" s="141"/>
      <c r="UG335" s="141"/>
      <c r="UH335" s="141"/>
      <c r="UI335" s="141"/>
      <c r="UJ335" s="141"/>
      <c r="UK335" s="141"/>
      <c r="UL335" s="141"/>
      <c r="UM335" s="141"/>
      <c r="UN335" s="141"/>
      <c r="UO335" s="141"/>
      <c r="UP335" s="141"/>
      <c r="UQ335" s="141"/>
      <c r="UR335" s="141"/>
      <c r="US335" s="141"/>
      <c r="UT335" s="141"/>
      <c r="UU335" s="141"/>
      <c r="UV335" s="141"/>
      <c r="UW335" s="141"/>
      <c r="UX335" s="141"/>
      <c r="UY335" s="141"/>
      <c r="UZ335" s="141"/>
      <c r="VA335" s="141"/>
      <c r="VB335" s="141"/>
      <c r="VC335" s="141"/>
      <c r="VD335" s="141"/>
      <c r="VE335" s="141"/>
      <c r="VF335" s="141"/>
      <c r="VG335" s="141"/>
      <c r="VH335" s="141"/>
      <c r="VI335" s="141"/>
      <c r="VJ335" s="141"/>
      <c r="VK335" s="141"/>
      <c r="VL335" s="141"/>
      <c r="VM335" s="141"/>
      <c r="VN335" s="141"/>
      <c r="VO335" s="141"/>
      <c r="VP335" s="141"/>
      <c r="VQ335" s="141"/>
      <c r="VR335" s="141"/>
      <c r="VS335" s="141"/>
      <c r="VT335" s="141"/>
      <c r="VU335" s="141"/>
      <c r="VV335" s="141"/>
      <c r="VW335" s="141"/>
      <c r="VX335" s="141"/>
      <c r="VY335" s="141"/>
      <c r="VZ335" s="141"/>
      <c r="WA335" s="141"/>
      <c r="WB335" s="141"/>
      <c r="WC335" s="141"/>
      <c r="WD335" s="141"/>
      <c r="WE335" s="141"/>
      <c r="WF335" s="141"/>
      <c r="WG335" s="141"/>
      <c r="WH335" s="141"/>
      <c r="WI335" s="141"/>
      <c r="WJ335" s="141"/>
      <c r="WK335" s="141"/>
      <c r="WL335" s="141"/>
      <c r="WM335" s="141"/>
      <c r="WN335" s="141"/>
      <c r="WO335" s="141"/>
      <c r="WP335" s="141"/>
      <c r="WQ335" s="141"/>
      <c r="WR335" s="141"/>
      <c r="WS335" s="141"/>
      <c r="WT335" s="141"/>
      <c r="WU335" s="141"/>
      <c r="WV335" s="141"/>
      <c r="WW335" s="141"/>
      <c r="WX335" s="141"/>
      <c r="WY335" s="141"/>
      <c r="WZ335" s="141"/>
      <c r="XA335" s="141"/>
      <c r="XB335" s="141"/>
      <c r="XC335" s="141"/>
      <c r="XD335" s="141"/>
      <c r="XE335" s="141"/>
      <c r="XF335" s="141"/>
      <c r="XG335" s="141"/>
      <c r="XH335" s="141"/>
      <c r="XI335" s="141"/>
      <c r="XJ335" s="141"/>
      <c r="XK335" s="141"/>
      <c r="XL335" s="141"/>
      <c r="XM335" s="141"/>
      <c r="XN335" s="141"/>
      <c r="XO335" s="141"/>
      <c r="XP335" s="141"/>
      <c r="XQ335" s="141"/>
      <c r="XR335" s="141"/>
      <c r="XS335" s="141"/>
      <c r="XT335" s="141"/>
      <c r="XU335" s="141"/>
      <c r="XV335" s="141"/>
      <c r="XW335" s="141"/>
      <c r="XX335" s="141"/>
      <c r="XY335" s="141"/>
      <c r="XZ335" s="141"/>
      <c r="YA335" s="141"/>
      <c r="YB335" s="141"/>
      <c r="YC335" s="141"/>
      <c r="YD335" s="141"/>
      <c r="YE335" s="141"/>
      <c r="YF335" s="141"/>
      <c r="YG335" s="141"/>
      <c r="YH335" s="141"/>
      <c r="YI335" s="141"/>
      <c r="YJ335" s="141"/>
      <c r="YK335" s="141"/>
      <c r="YL335" s="141"/>
      <c r="YM335" s="141"/>
      <c r="YN335" s="141"/>
      <c r="YO335" s="141"/>
      <c r="YP335" s="141"/>
      <c r="YQ335" s="141"/>
      <c r="YR335" s="141"/>
      <c r="YS335" s="141"/>
      <c r="YT335" s="141"/>
      <c r="YU335" s="141"/>
      <c r="YV335" s="141"/>
      <c r="YW335" s="141"/>
      <c r="YX335" s="141"/>
      <c r="YY335" s="141"/>
      <c r="YZ335" s="141"/>
      <c r="ZA335" s="141"/>
      <c r="ZB335" s="141"/>
      <c r="ZC335" s="141"/>
      <c r="ZD335" s="141"/>
      <c r="ZE335" s="141"/>
      <c r="ZF335" s="141"/>
      <c r="ZG335" s="141"/>
      <c r="ZH335" s="141"/>
      <c r="ZI335" s="141"/>
      <c r="ZJ335" s="141"/>
      <c r="ZK335" s="141"/>
      <c r="ZL335" s="141"/>
      <c r="ZM335" s="141"/>
      <c r="ZN335" s="141"/>
      <c r="ZO335" s="141"/>
      <c r="ZP335" s="141"/>
      <c r="ZQ335" s="141"/>
      <c r="ZR335" s="141"/>
      <c r="ZS335" s="141"/>
      <c r="ZT335" s="141"/>
      <c r="ZU335" s="141"/>
      <c r="ZV335" s="141"/>
      <c r="ZW335" s="141"/>
      <c r="ZX335" s="141"/>
      <c r="ZY335" s="141"/>
      <c r="ZZ335" s="141"/>
      <c r="AAA335" s="141"/>
      <c r="AAB335" s="141"/>
      <c r="AAC335" s="141"/>
      <c r="AAD335" s="141"/>
      <c r="AAE335" s="141"/>
      <c r="AAF335" s="141"/>
      <c r="AAG335" s="141"/>
      <c r="AAH335" s="141"/>
      <c r="AAI335" s="141"/>
      <c r="AAJ335" s="141"/>
      <c r="AAK335" s="141"/>
      <c r="AAL335" s="141"/>
      <c r="AAM335" s="141"/>
      <c r="AAN335" s="141"/>
      <c r="AAO335" s="141"/>
      <c r="AAP335" s="141"/>
      <c r="AAQ335" s="141"/>
      <c r="AAR335" s="141"/>
      <c r="AAS335" s="141"/>
      <c r="AAT335" s="141"/>
      <c r="AAU335" s="141"/>
      <c r="AAV335" s="141"/>
      <c r="AAW335" s="141"/>
      <c r="AAX335" s="141"/>
      <c r="AAY335" s="141"/>
      <c r="AAZ335" s="141"/>
      <c r="ABA335" s="141"/>
      <c r="ABB335" s="141"/>
      <c r="ABC335" s="141"/>
      <c r="ABD335" s="141"/>
      <c r="ABE335" s="141"/>
      <c r="ABF335" s="141"/>
      <c r="ABG335" s="141"/>
      <c r="ABH335" s="141"/>
      <c r="ABI335" s="141"/>
      <c r="ABJ335" s="141"/>
      <c r="ABK335" s="141"/>
      <c r="ABL335" s="141"/>
      <c r="ABM335" s="141"/>
      <c r="ABN335" s="141"/>
      <c r="ABO335" s="141"/>
      <c r="ABP335" s="141"/>
      <c r="ABQ335" s="141"/>
      <c r="ABR335" s="141"/>
      <c r="ABS335" s="141"/>
      <c r="ABT335" s="141"/>
      <c r="ABU335" s="141"/>
      <c r="ABV335" s="141"/>
      <c r="ABW335" s="141"/>
      <c r="ABX335" s="141"/>
      <c r="ABY335" s="141"/>
      <c r="ABZ335" s="141"/>
      <c r="ACA335" s="141"/>
      <c r="ACB335" s="141"/>
      <c r="ACC335" s="141"/>
      <c r="ACD335" s="141"/>
      <c r="ACE335" s="141"/>
      <c r="ACF335" s="141"/>
      <c r="ACG335" s="141"/>
      <c r="ACH335" s="141"/>
      <c r="ACI335" s="141"/>
      <c r="ACJ335" s="141"/>
      <c r="ACK335" s="141"/>
      <c r="ACL335" s="141"/>
      <c r="ACM335" s="141"/>
      <c r="ACN335" s="141"/>
      <c r="ACO335" s="141"/>
      <c r="ACP335" s="141"/>
      <c r="ACQ335" s="141"/>
      <c r="ACR335" s="141"/>
      <c r="ACS335" s="141"/>
      <c r="ACT335" s="141"/>
      <c r="ACU335" s="141"/>
      <c r="ACV335" s="141"/>
      <c r="ACW335" s="141"/>
      <c r="ACX335" s="141"/>
      <c r="ACY335" s="141"/>
      <c r="ACZ335" s="141"/>
      <c r="ADA335" s="141"/>
      <c r="ADB335" s="141"/>
      <c r="ADC335" s="141"/>
      <c r="ADD335" s="141"/>
      <c r="ADE335" s="141"/>
      <c r="ADF335" s="141"/>
      <c r="ADG335" s="141"/>
      <c r="ADH335" s="141"/>
      <c r="ADI335" s="141"/>
      <c r="ADJ335" s="141"/>
      <c r="ADK335" s="141"/>
      <c r="ADL335" s="141"/>
      <c r="ADM335" s="141"/>
      <c r="ADN335" s="141"/>
      <c r="ADO335" s="141"/>
      <c r="ADP335" s="141"/>
      <c r="ADQ335" s="141"/>
      <c r="ADR335" s="141"/>
      <c r="ADS335" s="141"/>
      <c r="ADT335" s="141"/>
      <c r="ADU335" s="141"/>
      <c r="ADV335" s="141"/>
      <c r="ADW335" s="141"/>
      <c r="ADX335" s="141"/>
      <c r="ADY335" s="141"/>
      <c r="ADZ335" s="141"/>
      <c r="AEA335" s="141"/>
      <c r="AEB335" s="141"/>
      <c r="AEC335" s="141"/>
      <c r="AED335" s="141"/>
    </row>
    <row r="336" spans="1:810" s="199" customFormat="1" ht="15" customHeight="1" x14ac:dyDescent="0.3">
      <c r="A336" s="192"/>
      <c r="B336" s="192"/>
      <c r="C336" s="197"/>
      <c r="D336" s="239"/>
      <c r="E336" s="200"/>
      <c r="F336" s="195"/>
      <c r="G336" s="201"/>
      <c r="H336" s="194"/>
      <c r="I336" s="201"/>
      <c r="J336" s="202"/>
      <c r="K336" s="203"/>
      <c r="L336" s="192"/>
      <c r="M336" s="193"/>
      <c r="N336" s="194"/>
      <c r="O336" s="195"/>
      <c r="P336" s="196"/>
      <c r="Q336" s="197"/>
      <c r="S336"/>
      <c r="T336" s="211"/>
      <c r="U336" s="211"/>
      <c r="V336" s="211"/>
      <c r="W336" s="244"/>
      <c r="X336" s="244"/>
      <c r="Y336" s="244"/>
      <c r="Z336" s="244"/>
      <c r="AA336" s="244"/>
      <c r="AB336" s="244"/>
      <c r="AC336" s="245"/>
      <c r="AD336" s="246"/>
      <c r="AE336" s="246"/>
      <c r="AF336" s="246"/>
      <c r="AG336" s="246"/>
      <c r="AH336" s="246"/>
      <c r="AI336" s="246"/>
      <c r="AJ336" s="246"/>
      <c r="AK336" s="246"/>
      <c r="AL336" s="246"/>
      <c r="AM336" s="246"/>
      <c r="AN336" s="246"/>
      <c r="AO336" s="246"/>
      <c r="AP336" s="141"/>
      <c r="BH336" s="141"/>
      <c r="BI336" s="141"/>
      <c r="BJ336" s="141"/>
      <c r="BK336" s="141"/>
      <c r="BL336" s="141"/>
      <c r="BM336" s="141"/>
      <c r="BN336" s="141"/>
      <c r="BO336" s="141"/>
      <c r="BP336" s="141"/>
      <c r="BQ336" s="141"/>
      <c r="BR336" s="141"/>
      <c r="BS336" s="141"/>
      <c r="BT336" s="141"/>
      <c r="BU336" s="141"/>
      <c r="BV336" s="141"/>
      <c r="BW336" s="141"/>
      <c r="BX336" s="141"/>
      <c r="BY336" s="141"/>
      <c r="BZ336" s="141"/>
      <c r="CA336" s="141"/>
      <c r="CB336" s="141"/>
      <c r="CC336" s="141"/>
      <c r="CD336" s="141"/>
      <c r="CE336" s="141"/>
      <c r="CF336" s="141"/>
      <c r="CG336" s="141"/>
      <c r="CH336" s="141"/>
      <c r="CI336" s="141"/>
      <c r="CJ336" s="141"/>
      <c r="CK336" s="141"/>
      <c r="CL336" s="141"/>
      <c r="CM336" s="141"/>
      <c r="CN336" s="141"/>
      <c r="CO336" s="141"/>
      <c r="CP336" s="141"/>
      <c r="CQ336" s="141"/>
      <c r="CR336" s="141"/>
      <c r="CS336" s="141"/>
      <c r="CT336" s="141"/>
      <c r="CU336" s="141"/>
      <c r="CV336" s="141"/>
      <c r="CW336" s="141"/>
      <c r="CX336" s="141"/>
      <c r="CY336" s="141"/>
      <c r="CZ336" s="141"/>
      <c r="DA336" s="141"/>
      <c r="DB336" s="141"/>
      <c r="DC336" s="141"/>
      <c r="DD336" s="141"/>
      <c r="DE336" s="141"/>
      <c r="DF336" s="141"/>
      <c r="DG336" s="141"/>
      <c r="DH336" s="141"/>
      <c r="DI336" s="141"/>
      <c r="DJ336" s="141"/>
      <c r="DK336" s="141"/>
      <c r="DL336" s="141"/>
      <c r="DM336" s="141"/>
      <c r="DN336" s="141"/>
      <c r="DO336" s="141"/>
      <c r="DP336" s="141"/>
      <c r="DQ336" s="141"/>
      <c r="DR336" s="141"/>
      <c r="DS336" s="141"/>
      <c r="DT336" s="141"/>
      <c r="DU336" s="141"/>
      <c r="DV336" s="141"/>
      <c r="DW336" s="141"/>
      <c r="DX336" s="141"/>
      <c r="DY336" s="141"/>
      <c r="DZ336" s="141"/>
      <c r="EA336" s="141"/>
      <c r="EB336" s="141"/>
      <c r="EC336" s="141"/>
      <c r="ED336" s="141"/>
      <c r="EE336" s="141"/>
      <c r="EF336" s="141"/>
      <c r="EG336" s="141"/>
      <c r="EH336" s="141"/>
      <c r="EI336" s="141"/>
      <c r="EJ336" s="141"/>
      <c r="EK336" s="141"/>
      <c r="EL336" s="141"/>
      <c r="EM336" s="141"/>
      <c r="EN336" s="141"/>
      <c r="EO336" s="141"/>
      <c r="EP336" s="141"/>
      <c r="EQ336" s="141"/>
      <c r="ER336" s="141"/>
      <c r="ES336" s="141"/>
      <c r="ET336" s="141"/>
      <c r="EU336" s="141"/>
      <c r="EV336" s="141"/>
      <c r="EW336" s="141"/>
      <c r="EX336" s="141"/>
      <c r="EY336" s="141"/>
      <c r="EZ336" s="141"/>
      <c r="FA336" s="141"/>
      <c r="FB336" s="141"/>
      <c r="FC336" s="141"/>
      <c r="FD336" s="141"/>
      <c r="FE336" s="141"/>
      <c r="FF336" s="141"/>
      <c r="FG336" s="141"/>
      <c r="FH336" s="141"/>
      <c r="FI336" s="141"/>
      <c r="FJ336" s="141"/>
      <c r="FK336" s="141"/>
      <c r="FL336" s="141"/>
      <c r="FM336" s="141"/>
      <c r="FN336" s="141"/>
      <c r="FO336" s="141"/>
      <c r="FP336" s="141"/>
      <c r="FQ336" s="141"/>
      <c r="FR336" s="141"/>
      <c r="FS336" s="141"/>
      <c r="FT336" s="141"/>
      <c r="FU336" s="141"/>
      <c r="FV336" s="141"/>
      <c r="FW336" s="141"/>
      <c r="FX336" s="141"/>
      <c r="FY336" s="141"/>
      <c r="FZ336" s="141"/>
      <c r="GA336" s="141"/>
      <c r="GB336" s="141"/>
      <c r="GC336" s="141"/>
      <c r="GD336" s="141"/>
      <c r="GE336" s="141"/>
      <c r="GF336" s="141"/>
      <c r="GG336" s="141"/>
      <c r="GH336" s="141"/>
      <c r="GI336" s="141"/>
      <c r="GJ336" s="141"/>
      <c r="GK336" s="141"/>
      <c r="GL336" s="141"/>
      <c r="GM336" s="141"/>
      <c r="GN336" s="141"/>
      <c r="GO336" s="141"/>
      <c r="GP336" s="141"/>
      <c r="GQ336" s="141"/>
      <c r="GR336" s="141"/>
      <c r="GS336" s="141"/>
      <c r="GT336" s="141"/>
      <c r="GU336" s="141"/>
      <c r="GV336" s="141"/>
      <c r="GW336" s="141"/>
      <c r="GX336" s="141"/>
      <c r="GY336" s="141"/>
      <c r="GZ336" s="141"/>
      <c r="HA336" s="141"/>
      <c r="HB336" s="141"/>
      <c r="HC336" s="141"/>
      <c r="HD336" s="141"/>
      <c r="HE336" s="141"/>
      <c r="HF336" s="141"/>
      <c r="HG336" s="141"/>
      <c r="HH336" s="141"/>
      <c r="HI336" s="141"/>
      <c r="HJ336" s="141"/>
      <c r="HK336" s="141"/>
      <c r="HL336" s="141"/>
      <c r="HM336" s="141"/>
      <c r="HN336" s="141"/>
      <c r="HO336" s="141"/>
      <c r="HP336" s="141"/>
      <c r="HQ336" s="141"/>
      <c r="HR336" s="141"/>
      <c r="HS336" s="141"/>
      <c r="HT336" s="141"/>
      <c r="HU336" s="141"/>
      <c r="HV336" s="141"/>
      <c r="HW336" s="141"/>
      <c r="HX336" s="141"/>
      <c r="HY336" s="141"/>
      <c r="HZ336" s="141"/>
      <c r="IA336" s="141"/>
      <c r="IB336" s="141"/>
      <c r="IC336" s="141"/>
      <c r="ID336" s="141"/>
      <c r="IE336" s="141"/>
      <c r="IF336" s="141"/>
      <c r="IG336" s="141"/>
      <c r="IH336" s="141"/>
      <c r="II336" s="141"/>
      <c r="IJ336" s="141"/>
      <c r="IK336" s="141"/>
      <c r="IL336" s="141"/>
      <c r="IM336" s="141"/>
      <c r="IN336" s="141"/>
      <c r="IO336" s="141"/>
      <c r="IP336" s="141"/>
      <c r="IQ336" s="141"/>
      <c r="IR336" s="141"/>
      <c r="IS336" s="141"/>
      <c r="IT336" s="141"/>
      <c r="IU336" s="141"/>
      <c r="IV336" s="141"/>
      <c r="IW336" s="141"/>
      <c r="IX336" s="141"/>
      <c r="IY336" s="141"/>
      <c r="IZ336" s="141"/>
      <c r="JA336" s="141"/>
      <c r="JB336" s="141"/>
      <c r="JC336" s="141"/>
      <c r="JD336" s="141"/>
      <c r="JE336" s="141"/>
      <c r="JF336" s="141"/>
      <c r="JG336" s="141"/>
      <c r="JH336" s="141"/>
      <c r="JI336" s="141"/>
      <c r="JJ336" s="141"/>
      <c r="JK336" s="141"/>
      <c r="JL336" s="141"/>
      <c r="JM336" s="141"/>
      <c r="JN336" s="141"/>
      <c r="JO336" s="141"/>
      <c r="JP336" s="141"/>
      <c r="JQ336" s="141"/>
      <c r="JR336" s="141"/>
      <c r="JS336" s="141"/>
      <c r="JT336" s="141"/>
      <c r="JU336" s="141"/>
      <c r="JV336" s="141"/>
      <c r="JW336" s="141"/>
      <c r="JX336" s="141"/>
      <c r="JY336" s="141"/>
      <c r="JZ336" s="141"/>
      <c r="KA336" s="141"/>
      <c r="KB336" s="141"/>
      <c r="KC336" s="141"/>
      <c r="KD336" s="141"/>
      <c r="KE336" s="141"/>
      <c r="KF336" s="141"/>
      <c r="KG336" s="141"/>
      <c r="KH336" s="141"/>
      <c r="KI336" s="141"/>
      <c r="KJ336" s="141"/>
      <c r="KK336" s="141"/>
      <c r="KL336" s="141"/>
      <c r="KM336" s="141"/>
      <c r="KN336" s="141"/>
      <c r="KO336" s="141"/>
      <c r="KP336" s="141"/>
      <c r="KQ336" s="141"/>
      <c r="KR336" s="141"/>
      <c r="KS336" s="141"/>
      <c r="KT336" s="141"/>
      <c r="KU336" s="141"/>
      <c r="KV336" s="141"/>
      <c r="KW336" s="141"/>
      <c r="KX336" s="141"/>
      <c r="KY336" s="141"/>
      <c r="KZ336" s="141"/>
      <c r="LA336" s="141"/>
      <c r="LB336" s="141"/>
      <c r="LC336" s="141"/>
      <c r="LD336" s="141"/>
      <c r="LE336" s="141"/>
      <c r="LF336" s="141"/>
      <c r="LG336" s="141"/>
      <c r="LH336" s="141"/>
      <c r="LI336" s="141"/>
      <c r="LJ336" s="141"/>
      <c r="LK336" s="141"/>
      <c r="LL336" s="141"/>
      <c r="LM336" s="141"/>
      <c r="LN336" s="141"/>
      <c r="LO336" s="141"/>
      <c r="LP336" s="141"/>
      <c r="LQ336" s="141"/>
      <c r="LR336" s="141"/>
      <c r="LS336" s="141"/>
      <c r="LT336" s="141"/>
      <c r="LU336" s="141"/>
      <c r="LV336" s="141"/>
      <c r="LW336" s="141"/>
      <c r="LX336" s="141"/>
      <c r="LY336" s="141"/>
      <c r="LZ336" s="141"/>
      <c r="MA336" s="141"/>
      <c r="MB336" s="141"/>
      <c r="MC336" s="141"/>
      <c r="MD336" s="141"/>
      <c r="ME336" s="141"/>
      <c r="MF336" s="141"/>
      <c r="MG336" s="141"/>
      <c r="MH336" s="141"/>
      <c r="MI336" s="141"/>
      <c r="MJ336" s="141"/>
      <c r="MK336" s="141"/>
      <c r="ML336" s="141"/>
      <c r="MM336" s="141"/>
      <c r="MN336" s="141"/>
      <c r="MO336" s="141"/>
      <c r="MP336" s="141"/>
      <c r="MQ336" s="141"/>
      <c r="MR336" s="141"/>
      <c r="MS336" s="141"/>
      <c r="MT336" s="141"/>
      <c r="MU336" s="141"/>
      <c r="MV336" s="141"/>
      <c r="MW336" s="141"/>
      <c r="MX336" s="141"/>
      <c r="MY336" s="141"/>
      <c r="MZ336" s="141"/>
      <c r="NA336" s="141"/>
      <c r="NB336" s="141"/>
      <c r="NC336" s="141"/>
      <c r="ND336" s="141"/>
      <c r="NE336" s="141"/>
      <c r="NF336" s="141"/>
      <c r="NG336" s="141"/>
      <c r="NH336" s="141"/>
      <c r="NI336" s="141"/>
      <c r="NJ336" s="141"/>
      <c r="NK336" s="141"/>
      <c r="NL336" s="141"/>
      <c r="NM336" s="141"/>
      <c r="NN336" s="141"/>
      <c r="NO336" s="141"/>
      <c r="NP336" s="141"/>
      <c r="NQ336" s="141"/>
      <c r="NR336" s="141"/>
      <c r="NS336" s="141"/>
      <c r="NT336" s="141"/>
      <c r="NU336" s="141"/>
      <c r="NV336" s="141"/>
      <c r="NW336" s="141"/>
      <c r="NX336" s="141"/>
      <c r="NY336" s="141"/>
      <c r="NZ336" s="141"/>
      <c r="OA336" s="141"/>
      <c r="OB336" s="141"/>
      <c r="OC336" s="141"/>
      <c r="OD336" s="141"/>
      <c r="OE336" s="141"/>
      <c r="OF336" s="141"/>
      <c r="OG336" s="141"/>
      <c r="OH336" s="141"/>
      <c r="OI336" s="141"/>
      <c r="OJ336" s="141"/>
      <c r="OK336" s="141"/>
      <c r="OL336" s="141"/>
      <c r="OM336" s="141"/>
      <c r="ON336" s="141"/>
      <c r="OO336" s="141"/>
      <c r="OP336" s="141"/>
      <c r="OQ336" s="141"/>
      <c r="OR336" s="141"/>
      <c r="OS336" s="141"/>
      <c r="OT336" s="141"/>
      <c r="OU336" s="141"/>
      <c r="OV336" s="141"/>
      <c r="OW336" s="141"/>
      <c r="OX336" s="141"/>
      <c r="OY336" s="141"/>
      <c r="OZ336" s="141"/>
      <c r="PA336" s="141"/>
      <c r="PB336" s="141"/>
      <c r="PC336" s="141"/>
      <c r="PD336" s="141"/>
      <c r="PE336" s="141"/>
      <c r="PF336" s="141"/>
      <c r="PG336" s="141"/>
      <c r="PH336" s="141"/>
      <c r="PI336" s="141"/>
      <c r="PJ336" s="141"/>
      <c r="PK336" s="141"/>
      <c r="PL336" s="141"/>
      <c r="PM336" s="141"/>
      <c r="PN336" s="141"/>
      <c r="PO336" s="141"/>
      <c r="PP336" s="141"/>
      <c r="PQ336" s="141"/>
      <c r="PR336" s="141"/>
      <c r="PS336" s="141"/>
      <c r="PT336" s="141"/>
      <c r="PU336" s="141"/>
      <c r="PV336" s="141"/>
      <c r="PW336" s="141"/>
      <c r="PX336" s="141"/>
      <c r="PY336" s="141"/>
      <c r="PZ336" s="141"/>
      <c r="QA336" s="141"/>
      <c r="QB336" s="141"/>
      <c r="QC336" s="141"/>
      <c r="QD336" s="141"/>
      <c r="QE336" s="141"/>
      <c r="QF336" s="141"/>
      <c r="QG336" s="141"/>
      <c r="QH336" s="141"/>
      <c r="QI336" s="141"/>
      <c r="QJ336" s="141"/>
      <c r="QK336" s="141"/>
      <c r="QL336" s="141"/>
      <c r="QM336" s="141"/>
      <c r="QN336" s="141"/>
      <c r="QO336" s="141"/>
      <c r="QP336" s="141"/>
      <c r="QQ336" s="141"/>
      <c r="QR336" s="141"/>
      <c r="QS336" s="141"/>
      <c r="QT336" s="141"/>
      <c r="QU336" s="141"/>
      <c r="QV336" s="141"/>
      <c r="QW336" s="141"/>
      <c r="QX336" s="141"/>
      <c r="QY336" s="141"/>
      <c r="QZ336" s="141"/>
      <c r="RA336" s="141"/>
      <c r="RB336" s="141"/>
      <c r="RC336" s="141"/>
      <c r="RD336" s="141"/>
      <c r="RE336" s="141"/>
      <c r="RF336" s="141"/>
      <c r="RG336" s="141"/>
      <c r="RH336" s="141"/>
      <c r="RI336" s="141"/>
      <c r="RJ336" s="141"/>
      <c r="RK336" s="141"/>
      <c r="RL336" s="141"/>
      <c r="RM336" s="141"/>
      <c r="RN336" s="141"/>
      <c r="RO336" s="141"/>
      <c r="RP336" s="141"/>
      <c r="RQ336" s="141"/>
      <c r="RR336" s="141"/>
      <c r="RS336" s="141"/>
      <c r="RT336" s="141"/>
      <c r="RU336" s="141"/>
      <c r="RV336" s="141"/>
      <c r="RW336" s="141"/>
      <c r="RX336" s="141"/>
      <c r="RY336" s="141"/>
      <c r="RZ336" s="141"/>
      <c r="SA336" s="141"/>
      <c r="SB336" s="141"/>
      <c r="SC336" s="141"/>
      <c r="SD336" s="141"/>
      <c r="SE336" s="141"/>
      <c r="SF336" s="141"/>
      <c r="SG336" s="141"/>
      <c r="SH336" s="141"/>
      <c r="SI336" s="141"/>
      <c r="SJ336" s="141"/>
      <c r="SK336" s="141"/>
      <c r="SL336" s="141"/>
      <c r="SM336" s="141"/>
      <c r="SN336" s="141"/>
      <c r="SO336" s="141"/>
      <c r="SP336" s="141"/>
      <c r="SQ336" s="141"/>
      <c r="SR336" s="141"/>
      <c r="SS336" s="141"/>
      <c r="ST336" s="141"/>
      <c r="SU336" s="141"/>
      <c r="SV336" s="141"/>
      <c r="SW336" s="141"/>
      <c r="SX336" s="141"/>
      <c r="SY336" s="141"/>
      <c r="SZ336" s="141"/>
      <c r="TA336" s="141"/>
      <c r="TB336" s="141"/>
      <c r="TC336" s="141"/>
      <c r="TD336" s="141"/>
      <c r="TE336" s="141"/>
      <c r="TF336" s="141"/>
      <c r="TG336" s="141"/>
      <c r="TH336" s="141"/>
      <c r="TI336" s="141"/>
      <c r="TJ336" s="141"/>
      <c r="TK336" s="141"/>
      <c r="TL336" s="141"/>
      <c r="TM336" s="141"/>
      <c r="TN336" s="141"/>
      <c r="TO336" s="141"/>
      <c r="TP336" s="141"/>
      <c r="TQ336" s="141"/>
      <c r="TR336" s="141"/>
      <c r="TS336" s="141"/>
      <c r="TT336" s="141"/>
      <c r="TU336" s="141"/>
      <c r="TV336" s="141"/>
      <c r="TW336" s="141"/>
      <c r="TX336" s="141"/>
      <c r="TY336" s="141"/>
      <c r="TZ336" s="141"/>
      <c r="UA336" s="141"/>
      <c r="UB336" s="141"/>
      <c r="UC336" s="141"/>
      <c r="UD336" s="141"/>
      <c r="UE336" s="141"/>
      <c r="UF336" s="141"/>
      <c r="UG336" s="141"/>
      <c r="UH336" s="141"/>
      <c r="UI336" s="141"/>
      <c r="UJ336" s="141"/>
      <c r="UK336" s="141"/>
      <c r="UL336" s="141"/>
      <c r="UM336" s="141"/>
      <c r="UN336" s="141"/>
      <c r="UO336" s="141"/>
      <c r="UP336" s="141"/>
      <c r="UQ336" s="141"/>
      <c r="UR336" s="141"/>
      <c r="US336" s="141"/>
      <c r="UT336" s="141"/>
      <c r="UU336" s="141"/>
      <c r="UV336" s="141"/>
      <c r="UW336" s="141"/>
      <c r="UX336" s="141"/>
      <c r="UY336" s="141"/>
      <c r="UZ336" s="141"/>
      <c r="VA336" s="141"/>
      <c r="VB336" s="141"/>
      <c r="VC336" s="141"/>
      <c r="VD336" s="141"/>
      <c r="VE336" s="141"/>
      <c r="VF336" s="141"/>
      <c r="VG336" s="141"/>
      <c r="VH336" s="141"/>
      <c r="VI336" s="141"/>
      <c r="VJ336" s="141"/>
      <c r="VK336" s="141"/>
      <c r="VL336" s="141"/>
      <c r="VM336" s="141"/>
      <c r="VN336" s="141"/>
      <c r="VO336" s="141"/>
      <c r="VP336" s="141"/>
      <c r="VQ336" s="141"/>
      <c r="VR336" s="141"/>
      <c r="VS336" s="141"/>
      <c r="VT336" s="141"/>
      <c r="VU336" s="141"/>
      <c r="VV336" s="141"/>
      <c r="VW336" s="141"/>
      <c r="VX336" s="141"/>
      <c r="VY336" s="141"/>
      <c r="VZ336" s="141"/>
      <c r="WA336" s="141"/>
      <c r="WB336" s="141"/>
      <c r="WC336" s="141"/>
      <c r="WD336" s="141"/>
      <c r="WE336" s="141"/>
      <c r="WF336" s="141"/>
      <c r="WG336" s="141"/>
      <c r="WH336" s="141"/>
      <c r="WI336" s="141"/>
      <c r="WJ336" s="141"/>
      <c r="WK336" s="141"/>
      <c r="WL336" s="141"/>
      <c r="WM336" s="141"/>
      <c r="WN336" s="141"/>
      <c r="WO336" s="141"/>
      <c r="WP336" s="141"/>
      <c r="WQ336" s="141"/>
      <c r="WR336" s="141"/>
      <c r="WS336" s="141"/>
      <c r="WT336" s="141"/>
      <c r="WU336" s="141"/>
      <c r="WV336" s="141"/>
      <c r="WW336" s="141"/>
      <c r="WX336" s="141"/>
      <c r="WY336" s="141"/>
      <c r="WZ336" s="141"/>
      <c r="XA336" s="141"/>
      <c r="XB336" s="141"/>
      <c r="XC336" s="141"/>
      <c r="XD336" s="141"/>
      <c r="XE336" s="141"/>
      <c r="XF336" s="141"/>
      <c r="XG336" s="141"/>
      <c r="XH336" s="141"/>
      <c r="XI336" s="141"/>
      <c r="XJ336" s="141"/>
      <c r="XK336" s="141"/>
      <c r="XL336" s="141"/>
      <c r="XM336" s="141"/>
      <c r="XN336" s="141"/>
      <c r="XO336" s="141"/>
      <c r="XP336" s="141"/>
      <c r="XQ336" s="141"/>
      <c r="XR336" s="141"/>
      <c r="XS336" s="141"/>
      <c r="XT336" s="141"/>
      <c r="XU336" s="141"/>
      <c r="XV336" s="141"/>
      <c r="XW336" s="141"/>
      <c r="XX336" s="141"/>
      <c r="XY336" s="141"/>
      <c r="XZ336" s="141"/>
      <c r="YA336" s="141"/>
      <c r="YB336" s="141"/>
      <c r="YC336" s="141"/>
      <c r="YD336" s="141"/>
      <c r="YE336" s="141"/>
      <c r="YF336" s="141"/>
      <c r="YG336" s="141"/>
      <c r="YH336" s="141"/>
      <c r="YI336" s="141"/>
      <c r="YJ336" s="141"/>
      <c r="YK336" s="141"/>
      <c r="YL336" s="141"/>
      <c r="YM336" s="141"/>
      <c r="YN336" s="141"/>
      <c r="YO336" s="141"/>
      <c r="YP336" s="141"/>
      <c r="YQ336" s="141"/>
      <c r="YR336" s="141"/>
      <c r="YS336" s="141"/>
      <c r="YT336" s="141"/>
      <c r="YU336" s="141"/>
      <c r="YV336" s="141"/>
      <c r="YW336" s="141"/>
      <c r="YX336" s="141"/>
      <c r="YY336" s="141"/>
      <c r="YZ336" s="141"/>
      <c r="ZA336" s="141"/>
      <c r="ZB336" s="141"/>
      <c r="ZC336" s="141"/>
      <c r="ZD336" s="141"/>
      <c r="ZE336" s="141"/>
      <c r="ZF336" s="141"/>
      <c r="ZG336" s="141"/>
      <c r="ZH336" s="141"/>
      <c r="ZI336" s="141"/>
      <c r="ZJ336" s="141"/>
      <c r="ZK336" s="141"/>
      <c r="ZL336" s="141"/>
      <c r="ZM336" s="141"/>
      <c r="ZN336" s="141"/>
      <c r="ZO336" s="141"/>
      <c r="ZP336" s="141"/>
      <c r="ZQ336" s="141"/>
      <c r="ZR336" s="141"/>
      <c r="ZS336" s="141"/>
      <c r="ZT336" s="141"/>
      <c r="ZU336" s="141"/>
      <c r="ZV336" s="141"/>
      <c r="ZW336" s="141"/>
      <c r="ZX336" s="141"/>
      <c r="ZY336" s="141"/>
      <c r="ZZ336" s="141"/>
      <c r="AAA336" s="141"/>
      <c r="AAB336" s="141"/>
      <c r="AAC336" s="141"/>
      <c r="AAD336" s="141"/>
      <c r="AAE336" s="141"/>
      <c r="AAF336" s="141"/>
      <c r="AAG336" s="141"/>
      <c r="AAH336" s="141"/>
      <c r="AAI336" s="141"/>
      <c r="AAJ336" s="141"/>
      <c r="AAK336" s="141"/>
      <c r="AAL336" s="141"/>
      <c r="AAM336" s="141"/>
      <c r="AAN336" s="141"/>
      <c r="AAO336" s="141"/>
      <c r="AAP336" s="141"/>
      <c r="AAQ336" s="141"/>
      <c r="AAR336" s="141"/>
      <c r="AAS336" s="141"/>
      <c r="AAT336" s="141"/>
      <c r="AAU336" s="141"/>
      <c r="AAV336" s="141"/>
      <c r="AAW336" s="141"/>
      <c r="AAX336" s="141"/>
      <c r="AAY336" s="141"/>
      <c r="AAZ336" s="141"/>
      <c r="ABA336" s="141"/>
      <c r="ABB336" s="141"/>
      <c r="ABC336" s="141"/>
      <c r="ABD336" s="141"/>
      <c r="ABE336" s="141"/>
      <c r="ABF336" s="141"/>
      <c r="ABG336" s="141"/>
      <c r="ABH336" s="141"/>
      <c r="ABI336" s="141"/>
      <c r="ABJ336" s="141"/>
      <c r="ABK336" s="141"/>
      <c r="ABL336" s="141"/>
      <c r="ABM336" s="141"/>
      <c r="ABN336" s="141"/>
      <c r="ABO336" s="141"/>
      <c r="ABP336" s="141"/>
      <c r="ABQ336" s="141"/>
      <c r="ABR336" s="141"/>
      <c r="ABS336" s="141"/>
      <c r="ABT336" s="141"/>
      <c r="ABU336" s="141"/>
      <c r="ABV336" s="141"/>
      <c r="ABW336" s="141"/>
      <c r="ABX336" s="141"/>
      <c r="ABY336" s="141"/>
      <c r="ABZ336" s="141"/>
      <c r="ACA336" s="141"/>
      <c r="ACB336" s="141"/>
      <c r="ACC336" s="141"/>
      <c r="ACD336" s="141"/>
      <c r="ACE336" s="141"/>
      <c r="ACF336" s="141"/>
      <c r="ACG336" s="141"/>
      <c r="ACH336" s="141"/>
      <c r="ACI336" s="141"/>
      <c r="ACJ336" s="141"/>
      <c r="ACK336" s="141"/>
      <c r="ACL336" s="141"/>
      <c r="ACM336" s="141"/>
      <c r="ACN336" s="141"/>
      <c r="ACO336" s="141"/>
      <c r="ACP336" s="141"/>
      <c r="ACQ336" s="141"/>
      <c r="ACR336" s="141"/>
      <c r="ACS336" s="141"/>
      <c r="ACT336" s="141"/>
      <c r="ACU336" s="141"/>
      <c r="ACV336" s="141"/>
      <c r="ACW336" s="141"/>
      <c r="ACX336" s="141"/>
      <c r="ACY336" s="141"/>
      <c r="ACZ336" s="141"/>
      <c r="ADA336" s="141"/>
      <c r="ADB336" s="141"/>
      <c r="ADC336" s="141"/>
      <c r="ADD336" s="141"/>
      <c r="ADE336" s="141"/>
      <c r="ADF336" s="141"/>
      <c r="ADG336" s="141"/>
      <c r="ADH336" s="141"/>
      <c r="ADI336" s="141"/>
      <c r="ADJ336" s="141"/>
      <c r="ADK336" s="141"/>
      <c r="ADL336" s="141"/>
      <c r="ADM336" s="141"/>
      <c r="ADN336" s="141"/>
      <c r="ADO336" s="141"/>
      <c r="ADP336" s="141"/>
      <c r="ADQ336" s="141"/>
      <c r="ADR336" s="141"/>
      <c r="ADS336" s="141"/>
      <c r="ADT336" s="141"/>
      <c r="ADU336" s="141"/>
      <c r="ADV336" s="141"/>
      <c r="ADW336" s="141"/>
      <c r="ADX336" s="141"/>
      <c r="ADY336" s="141"/>
      <c r="ADZ336" s="141"/>
      <c r="AEA336" s="141"/>
      <c r="AEB336" s="141"/>
      <c r="AEC336" s="141"/>
      <c r="AED336" s="141"/>
    </row>
    <row r="337" spans="1:810" s="199" customFormat="1" ht="15" customHeight="1" x14ac:dyDescent="0.3">
      <c r="A337" s="192"/>
      <c r="B337" s="192"/>
      <c r="C337" s="197"/>
      <c r="D337" s="239"/>
      <c r="E337" s="200"/>
      <c r="F337" s="195"/>
      <c r="G337" s="201"/>
      <c r="H337" s="194"/>
      <c r="I337" s="201"/>
      <c r="J337" s="202"/>
      <c r="K337" s="203"/>
      <c r="L337" s="192"/>
      <c r="M337" s="193"/>
      <c r="N337" s="194"/>
      <c r="O337" s="195"/>
      <c r="P337" s="196"/>
      <c r="Q337" s="197"/>
      <c r="R337" s="236"/>
      <c r="S337"/>
      <c r="T337" s="246"/>
      <c r="U337" s="247" t="s">
        <v>736</v>
      </c>
      <c r="V337" s="211" t="s">
        <v>737</v>
      </c>
      <c r="W337" s="246"/>
      <c r="X337" s="244"/>
      <c r="Y337" s="244"/>
      <c r="Z337" s="244"/>
      <c r="AA337" s="244"/>
      <c r="AB337" s="244"/>
      <c r="AC337" s="245"/>
      <c r="AD337" s="246"/>
      <c r="AE337" s="246"/>
      <c r="AF337" s="246"/>
      <c r="AG337" s="246"/>
      <c r="AH337" s="246"/>
      <c r="AI337" s="246"/>
      <c r="AJ337" s="246"/>
      <c r="AK337" s="246"/>
      <c r="AL337" s="246"/>
      <c r="AM337" s="246"/>
      <c r="AN337" s="246"/>
      <c r="AO337" s="246"/>
      <c r="AP337" s="141"/>
      <c r="BH337" s="141"/>
      <c r="BI337" s="141"/>
      <c r="BJ337" s="141"/>
      <c r="BK337" s="141"/>
      <c r="BL337" s="141"/>
      <c r="BM337" s="141"/>
      <c r="BN337" s="141"/>
      <c r="BO337" s="141"/>
      <c r="BP337" s="141"/>
      <c r="BQ337" s="141"/>
      <c r="BR337" s="141"/>
      <c r="BS337" s="141"/>
      <c r="BT337" s="141"/>
      <c r="BU337" s="141"/>
      <c r="BV337" s="141"/>
      <c r="BW337" s="141"/>
      <c r="BX337" s="141"/>
      <c r="BY337" s="141"/>
      <c r="BZ337" s="141"/>
      <c r="CA337" s="141"/>
      <c r="CB337" s="141"/>
      <c r="CC337" s="141"/>
      <c r="CD337" s="141"/>
      <c r="CE337" s="141"/>
      <c r="CF337" s="141"/>
      <c r="CG337" s="141"/>
      <c r="CH337" s="141"/>
      <c r="CI337" s="141"/>
      <c r="CJ337" s="141"/>
      <c r="CK337" s="141"/>
      <c r="CL337" s="141"/>
      <c r="CM337" s="141"/>
      <c r="CN337" s="141"/>
      <c r="CO337" s="141"/>
      <c r="CP337" s="141"/>
      <c r="CQ337" s="141"/>
      <c r="CR337" s="141"/>
      <c r="CS337" s="141"/>
      <c r="CT337" s="141"/>
      <c r="CU337" s="141"/>
      <c r="CV337" s="141"/>
      <c r="CW337" s="141"/>
      <c r="CX337" s="141"/>
      <c r="CY337" s="141"/>
      <c r="CZ337" s="141"/>
      <c r="DA337" s="141"/>
      <c r="DB337" s="141"/>
      <c r="DC337" s="141"/>
      <c r="DD337" s="141"/>
      <c r="DE337" s="141"/>
      <c r="DF337" s="141"/>
      <c r="DG337" s="141"/>
      <c r="DH337" s="141"/>
      <c r="DI337" s="141"/>
      <c r="DJ337" s="141"/>
      <c r="DK337" s="141"/>
      <c r="DL337" s="141"/>
      <c r="DM337" s="141"/>
      <c r="DN337" s="141"/>
      <c r="DO337" s="141"/>
      <c r="DP337" s="141"/>
      <c r="DQ337" s="141"/>
      <c r="DR337" s="141"/>
      <c r="DS337" s="141"/>
      <c r="DT337" s="141"/>
      <c r="DU337" s="141"/>
      <c r="DV337" s="141"/>
      <c r="DW337" s="141"/>
      <c r="DX337" s="141"/>
      <c r="DY337" s="141"/>
      <c r="DZ337" s="141"/>
      <c r="EA337" s="141"/>
      <c r="EB337" s="141"/>
      <c r="EC337" s="141"/>
      <c r="ED337" s="141"/>
      <c r="EE337" s="141"/>
      <c r="EF337" s="141"/>
      <c r="EG337" s="141"/>
      <c r="EH337" s="141"/>
      <c r="EI337" s="141"/>
      <c r="EJ337" s="141"/>
      <c r="EK337" s="141"/>
      <c r="EL337" s="141"/>
      <c r="EM337" s="141"/>
      <c r="EN337" s="141"/>
      <c r="EO337" s="141"/>
      <c r="EP337" s="141"/>
      <c r="EQ337" s="141"/>
      <c r="ER337" s="141"/>
      <c r="ES337" s="141"/>
      <c r="ET337" s="141"/>
      <c r="EU337" s="141"/>
      <c r="EV337" s="141"/>
      <c r="EW337" s="141"/>
      <c r="EX337" s="141"/>
      <c r="EY337" s="141"/>
      <c r="EZ337" s="141"/>
      <c r="FA337" s="141"/>
      <c r="FB337" s="141"/>
      <c r="FC337" s="141"/>
      <c r="FD337" s="141"/>
      <c r="FE337" s="141"/>
      <c r="FF337" s="141"/>
      <c r="FG337" s="141"/>
      <c r="FH337" s="141"/>
      <c r="FI337" s="141"/>
      <c r="FJ337" s="141"/>
      <c r="FK337" s="141"/>
      <c r="FL337" s="141"/>
      <c r="FM337" s="141"/>
      <c r="FN337" s="141"/>
      <c r="FO337" s="141"/>
      <c r="FP337" s="141"/>
      <c r="FQ337" s="141"/>
      <c r="FR337" s="141"/>
      <c r="FS337" s="141"/>
      <c r="FT337" s="141"/>
      <c r="FU337" s="141"/>
      <c r="FV337" s="141"/>
      <c r="FW337" s="141"/>
      <c r="FX337" s="141"/>
      <c r="FY337" s="141"/>
      <c r="FZ337" s="141"/>
      <c r="GA337" s="141"/>
      <c r="GB337" s="141"/>
      <c r="GC337" s="141"/>
      <c r="GD337" s="141"/>
      <c r="GE337" s="141"/>
      <c r="GF337" s="141"/>
      <c r="GG337" s="141"/>
      <c r="GH337" s="141"/>
      <c r="GI337" s="141"/>
      <c r="GJ337" s="141"/>
      <c r="GK337" s="141"/>
      <c r="GL337" s="141"/>
      <c r="GM337" s="141"/>
      <c r="GN337" s="141"/>
      <c r="GO337" s="141"/>
      <c r="GP337" s="141"/>
      <c r="GQ337" s="141"/>
      <c r="GR337" s="141"/>
      <c r="GS337" s="141"/>
      <c r="GT337" s="141"/>
      <c r="GU337" s="141"/>
      <c r="GV337" s="141"/>
      <c r="GW337" s="141"/>
      <c r="GX337" s="141"/>
      <c r="GY337" s="141"/>
      <c r="GZ337" s="141"/>
      <c r="HA337" s="141"/>
      <c r="HB337" s="141"/>
      <c r="HC337" s="141"/>
      <c r="HD337" s="141"/>
      <c r="HE337" s="141"/>
      <c r="HF337" s="141"/>
      <c r="HG337" s="141"/>
      <c r="HH337" s="141"/>
      <c r="HI337" s="141"/>
      <c r="HJ337" s="141"/>
      <c r="HK337" s="141"/>
      <c r="HL337" s="141"/>
      <c r="HM337" s="141"/>
      <c r="HN337" s="141"/>
      <c r="HO337" s="141"/>
      <c r="HP337" s="141"/>
      <c r="HQ337" s="141"/>
      <c r="HR337" s="141"/>
      <c r="HS337" s="141"/>
      <c r="HT337" s="141"/>
      <c r="HU337" s="141"/>
      <c r="HV337" s="141"/>
      <c r="HW337" s="141"/>
      <c r="HX337" s="141"/>
      <c r="HY337" s="141"/>
      <c r="HZ337" s="141"/>
      <c r="IA337" s="141"/>
      <c r="IB337" s="141"/>
      <c r="IC337" s="141"/>
      <c r="ID337" s="141"/>
      <c r="IE337" s="141"/>
      <c r="IF337" s="141"/>
      <c r="IG337" s="141"/>
      <c r="IH337" s="141"/>
      <c r="II337" s="141"/>
      <c r="IJ337" s="141"/>
      <c r="IK337" s="141"/>
      <c r="IL337" s="141"/>
      <c r="IM337" s="141"/>
      <c r="IN337" s="141"/>
      <c r="IO337" s="141"/>
      <c r="IP337" s="141"/>
      <c r="IQ337" s="141"/>
      <c r="IR337" s="141"/>
      <c r="IS337" s="141"/>
      <c r="IT337" s="141"/>
      <c r="IU337" s="141"/>
      <c r="IV337" s="141"/>
      <c r="IW337" s="141"/>
      <c r="IX337" s="141"/>
      <c r="IY337" s="141"/>
      <c r="IZ337" s="141"/>
      <c r="JA337" s="141"/>
      <c r="JB337" s="141"/>
      <c r="JC337" s="141"/>
      <c r="JD337" s="141"/>
      <c r="JE337" s="141"/>
      <c r="JF337" s="141"/>
      <c r="JG337" s="141"/>
      <c r="JH337" s="141"/>
      <c r="JI337" s="141"/>
      <c r="JJ337" s="141"/>
      <c r="JK337" s="141"/>
      <c r="JL337" s="141"/>
      <c r="JM337" s="141"/>
      <c r="JN337" s="141"/>
      <c r="JO337" s="141"/>
      <c r="JP337" s="141"/>
      <c r="JQ337" s="141"/>
      <c r="JR337" s="141"/>
      <c r="JS337" s="141"/>
      <c r="JT337" s="141"/>
      <c r="JU337" s="141"/>
      <c r="JV337" s="141"/>
      <c r="JW337" s="141"/>
      <c r="JX337" s="141"/>
      <c r="JY337" s="141"/>
      <c r="JZ337" s="141"/>
      <c r="KA337" s="141"/>
      <c r="KB337" s="141"/>
      <c r="KC337" s="141"/>
      <c r="KD337" s="141"/>
      <c r="KE337" s="141"/>
      <c r="KF337" s="141"/>
      <c r="KG337" s="141"/>
      <c r="KH337" s="141"/>
      <c r="KI337" s="141"/>
      <c r="KJ337" s="141"/>
      <c r="KK337" s="141"/>
      <c r="KL337" s="141"/>
      <c r="KM337" s="141"/>
      <c r="KN337" s="141"/>
      <c r="KO337" s="141"/>
      <c r="KP337" s="141"/>
      <c r="KQ337" s="141"/>
      <c r="KR337" s="141"/>
      <c r="KS337" s="141"/>
      <c r="KT337" s="141"/>
      <c r="KU337" s="141"/>
      <c r="KV337" s="141"/>
      <c r="KW337" s="141"/>
      <c r="KX337" s="141"/>
      <c r="KY337" s="141"/>
      <c r="KZ337" s="141"/>
      <c r="LA337" s="141"/>
      <c r="LB337" s="141"/>
      <c r="LC337" s="141"/>
      <c r="LD337" s="141"/>
      <c r="LE337" s="141"/>
      <c r="LF337" s="141"/>
      <c r="LG337" s="141"/>
      <c r="LH337" s="141"/>
      <c r="LI337" s="141"/>
      <c r="LJ337" s="141"/>
      <c r="LK337" s="141"/>
      <c r="LL337" s="141"/>
      <c r="LM337" s="141"/>
      <c r="LN337" s="141"/>
      <c r="LO337" s="141"/>
      <c r="LP337" s="141"/>
      <c r="LQ337" s="141"/>
      <c r="LR337" s="141"/>
      <c r="LS337" s="141"/>
      <c r="LT337" s="141"/>
      <c r="LU337" s="141"/>
      <c r="LV337" s="141"/>
      <c r="LW337" s="141"/>
      <c r="LX337" s="141"/>
      <c r="LY337" s="141"/>
      <c r="LZ337" s="141"/>
      <c r="MA337" s="141"/>
      <c r="MB337" s="141"/>
      <c r="MC337" s="141"/>
      <c r="MD337" s="141"/>
      <c r="ME337" s="141"/>
      <c r="MF337" s="141"/>
      <c r="MG337" s="141"/>
      <c r="MH337" s="141"/>
      <c r="MI337" s="141"/>
      <c r="MJ337" s="141"/>
      <c r="MK337" s="141"/>
      <c r="ML337" s="141"/>
      <c r="MM337" s="141"/>
      <c r="MN337" s="141"/>
      <c r="MO337" s="141"/>
      <c r="MP337" s="141"/>
      <c r="MQ337" s="141"/>
      <c r="MR337" s="141"/>
      <c r="MS337" s="141"/>
      <c r="MT337" s="141"/>
      <c r="MU337" s="141"/>
      <c r="MV337" s="141"/>
      <c r="MW337" s="141"/>
      <c r="MX337" s="141"/>
      <c r="MY337" s="141"/>
      <c r="MZ337" s="141"/>
      <c r="NA337" s="141"/>
      <c r="NB337" s="141"/>
      <c r="NC337" s="141"/>
      <c r="ND337" s="141"/>
      <c r="NE337" s="141"/>
      <c r="NF337" s="141"/>
      <c r="NG337" s="141"/>
      <c r="NH337" s="141"/>
      <c r="NI337" s="141"/>
      <c r="NJ337" s="141"/>
      <c r="NK337" s="141"/>
      <c r="NL337" s="141"/>
      <c r="NM337" s="141"/>
      <c r="NN337" s="141"/>
      <c r="NO337" s="141"/>
      <c r="NP337" s="141"/>
      <c r="NQ337" s="141"/>
      <c r="NR337" s="141"/>
      <c r="NS337" s="141"/>
      <c r="NT337" s="141"/>
      <c r="NU337" s="141"/>
      <c r="NV337" s="141"/>
      <c r="NW337" s="141"/>
      <c r="NX337" s="141"/>
      <c r="NY337" s="141"/>
      <c r="NZ337" s="141"/>
      <c r="OA337" s="141"/>
      <c r="OB337" s="141"/>
      <c r="OC337" s="141"/>
      <c r="OD337" s="141"/>
      <c r="OE337" s="141"/>
      <c r="OF337" s="141"/>
      <c r="OG337" s="141"/>
      <c r="OH337" s="141"/>
      <c r="OI337" s="141"/>
      <c r="OJ337" s="141"/>
      <c r="OK337" s="141"/>
      <c r="OL337" s="141"/>
      <c r="OM337" s="141"/>
      <c r="ON337" s="141"/>
      <c r="OO337" s="141"/>
      <c r="OP337" s="141"/>
      <c r="OQ337" s="141"/>
      <c r="OR337" s="141"/>
      <c r="OS337" s="141"/>
      <c r="OT337" s="141"/>
      <c r="OU337" s="141"/>
      <c r="OV337" s="141"/>
      <c r="OW337" s="141"/>
      <c r="OX337" s="141"/>
      <c r="OY337" s="141"/>
      <c r="OZ337" s="141"/>
      <c r="PA337" s="141"/>
      <c r="PB337" s="141"/>
      <c r="PC337" s="141"/>
      <c r="PD337" s="141"/>
      <c r="PE337" s="141"/>
      <c r="PF337" s="141"/>
      <c r="PG337" s="141"/>
      <c r="PH337" s="141"/>
      <c r="PI337" s="141"/>
      <c r="PJ337" s="141"/>
      <c r="PK337" s="141"/>
      <c r="PL337" s="141"/>
      <c r="PM337" s="141"/>
      <c r="PN337" s="141"/>
      <c r="PO337" s="141"/>
      <c r="PP337" s="141"/>
      <c r="PQ337" s="141"/>
      <c r="PR337" s="141"/>
      <c r="PS337" s="141"/>
      <c r="PT337" s="141"/>
      <c r="PU337" s="141"/>
      <c r="PV337" s="141"/>
      <c r="PW337" s="141"/>
      <c r="PX337" s="141"/>
      <c r="PY337" s="141"/>
      <c r="PZ337" s="141"/>
      <c r="QA337" s="141"/>
      <c r="QB337" s="141"/>
      <c r="QC337" s="141"/>
      <c r="QD337" s="141"/>
      <c r="QE337" s="141"/>
      <c r="QF337" s="141"/>
      <c r="QG337" s="141"/>
      <c r="QH337" s="141"/>
      <c r="QI337" s="141"/>
      <c r="QJ337" s="141"/>
      <c r="QK337" s="141"/>
      <c r="QL337" s="141"/>
      <c r="QM337" s="141"/>
      <c r="QN337" s="141"/>
      <c r="QO337" s="141"/>
      <c r="QP337" s="141"/>
      <c r="QQ337" s="141"/>
      <c r="QR337" s="141"/>
      <c r="QS337" s="141"/>
      <c r="QT337" s="141"/>
      <c r="QU337" s="141"/>
      <c r="QV337" s="141"/>
      <c r="QW337" s="141"/>
      <c r="QX337" s="141"/>
      <c r="QY337" s="141"/>
      <c r="QZ337" s="141"/>
      <c r="RA337" s="141"/>
      <c r="RB337" s="141"/>
      <c r="RC337" s="141"/>
      <c r="RD337" s="141"/>
      <c r="RE337" s="141"/>
      <c r="RF337" s="141"/>
      <c r="RG337" s="141"/>
      <c r="RH337" s="141"/>
      <c r="RI337" s="141"/>
      <c r="RJ337" s="141"/>
      <c r="RK337" s="141"/>
      <c r="RL337" s="141"/>
      <c r="RM337" s="141"/>
      <c r="RN337" s="141"/>
      <c r="RO337" s="141"/>
      <c r="RP337" s="141"/>
      <c r="RQ337" s="141"/>
      <c r="RR337" s="141"/>
      <c r="RS337" s="141"/>
      <c r="RT337" s="141"/>
      <c r="RU337" s="141"/>
      <c r="RV337" s="141"/>
      <c r="RW337" s="141"/>
      <c r="RX337" s="141"/>
      <c r="RY337" s="141"/>
      <c r="RZ337" s="141"/>
      <c r="SA337" s="141"/>
      <c r="SB337" s="141"/>
      <c r="SC337" s="141"/>
      <c r="SD337" s="141"/>
      <c r="SE337" s="141"/>
      <c r="SF337" s="141"/>
      <c r="SG337" s="141"/>
      <c r="SH337" s="141"/>
      <c r="SI337" s="141"/>
      <c r="SJ337" s="141"/>
      <c r="SK337" s="141"/>
      <c r="SL337" s="141"/>
      <c r="SM337" s="141"/>
      <c r="SN337" s="141"/>
      <c r="SO337" s="141"/>
      <c r="SP337" s="141"/>
      <c r="SQ337" s="141"/>
      <c r="SR337" s="141"/>
      <c r="SS337" s="141"/>
      <c r="ST337" s="141"/>
      <c r="SU337" s="141"/>
      <c r="SV337" s="141"/>
      <c r="SW337" s="141"/>
      <c r="SX337" s="141"/>
      <c r="SY337" s="141"/>
      <c r="SZ337" s="141"/>
      <c r="TA337" s="141"/>
      <c r="TB337" s="141"/>
      <c r="TC337" s="141"/>
      <c r="TD337" s="141"/>
      <c r="TE337" s="141"/>
      <c r="TF337" s="141"/>
      <c r="TG337" s="141"/>
      <c r="TH337" s="141"/>
      <c r="TI337" s="141"/>
      <c r="TJ337" s="141"/>
      <c r="TK337" s="141"/>
      <c r="TL337" s="141"/>
      <c r="TM337" s="141"/>
      <c r="TN337" s="141"/>
      <c r="TO337" s="141"/>
      <c r="TP337" s="141"/>
      <c r="TQ337" s="141"/>
      <c r="TR337" s="141"/>
      <c r="TS337" s="141"/>
      <c r="TT337" s="141"/>
      <c r="TU337" s="141"/>
      <c r="TV337" s="141"/>
      <c r="TW337" s="141"/>
      <c r="TX337" s="141"/>
      <c r="TY337" s="141"/>
      <c r="TZ337" s="141"/>
      <c r="UA337" s="141"/>
      <c r="UB337" s="141"/>
      <c r="UC337" s="141"/>
      <c r="UD337" s="141"/>
      <c r="UE337" s="141"/>
      <c r="UF337" s="141"/>
      <c r="UG337" s="141"/>
      <c r="UH337" s="141"/>
      <c r="UI337" s="141"/>
      <c r="UJ337" s="141"/>
      <c r="UK337" s="141"/>
      <c r="UL337" s="141"/>
      <c r="UM337" s="141"/>
      <c r="UN337" s="141"/>
      <c r="UO337" s="141"/>
      <c r="UP337" s="141"/>
      <c r="UQ337" s="141"/>
      <c r="UR337" s="141"/>
      <c r="US337" s="141"/>
      <c r="UT337" s="141"/>
      <c r="UU337" s="141"/>
      <c r="UV337" s="141"/>
      <c r="UW337" s="141"/>
      <c r="UX337" s="141"/>
      <c r="UY337" s="141"/>
      <c r="UZ337" s="141"/>
      <c r="VA337" s="141"/>
      <c r="VB337" s="141"/>
      <c r="VC337" s="141"/>
      <c r="VD337" s="141"/>
      <c r="VE337" s="141"/>
      <c r="VF337" s="141"/>
      <c r="VG337" s="141"/>
      <c r="VH337" s="141"/>
      <c r="VI337" s="141"/>
      <c r="VJ337" s="141"/>
      <c r="VK337" s="141"/>
      <c r="VL337" s="141"/>
      <c r="VM337" s="141"/>
      <c r="VN337" s="141"/>
      <c r="VO337" s="141"/>
      <c r="VP337" s="141"/>
      <c r="VQ337" s="141"/>
      <c r="VR337" s="141"/>
      <c r="VS337" s="141"/>
      <c r="VT337" s="141"/>
      <c r="VU337" s="141"/>
      <c r="VV337" s="141"/>
      <c r="VW337" s="141"/>
      <c r="VX337" s="141"/>
      <c r="VY337" s="141"/>
      <c r="VZ337" s="141"/>
      <c r="WA337" s="141"/>
      <c r="WB337" s="141"/>
      <c r="WC337" s="141"/>
      <c r="WD337" s="141"/>
      <c r="WE337" s="141"/>
      <c r="WF337" s="141"/>
      <c r="WG337" s="141"/>
      <c r="WH337" s="141"/>
      <c r="WI337" s="141"/>
      <c r="WJ337" s="141"/>
      <c r="WK337" s="141"/>
      <c r="WL337" s="141"/>
      <c r="WM337" s="141"/>
      <c r="WN337" s="141"/>
      <c r="WO337" s="141"/>
      <c r="WP337" s="141"/>
      <c r="WQ337" s="141"/>
      <c r="WR337" s="141"/>
      <c r="WS337" s="141"/>
      <c r="WT337" s="141"/>
      <c r="WU337" s="141"/>
      <c r="WV337" s="141"/>
      <c r="WW337" s="141"/>
      <c r="WX337" s="141"/>
      <c r="WY337" s="141"/>
      <c r="WZ337" s="141"/>
      <c r="XA337" s="141"/>
      <c r="XB337" s="141"/>
      <c r="XC337" s="141"/>
      <c r="XD337" s="141"/>
      <c r="XE337" s="141"/>
      <c r="XF337" s="141"/>
      <c r="XG337" s="141"/>
      <c r="XH337" s="141"/>
      <c r="XI337" s="141"/>
      <c r="XJ337" s="141"/>
      <c r="XK337" s="141"/>
      <c r="XL337" s="141"/>
      <c r="XM337" s="141"/>
      <c r="XN337" s="141"/>
      <c r="XO337" s="141"/>
      <c r="XP337" s="141"/>
      <c r="XQ337" s="141"/>
      <c r="XR337" s="141"/>
      <c r="XS337" s="141"/>
      <c r="XT337" s="141"/>
      <c r="XU337" s="141"/>
      <c r="XV337" s="141"/>
      <c r="XW337" s="141"/>
      <c r="XX337" s="141"/>
      <c r="XY337" s="141"/>
      <c r="XZ337" s="141"/>
      <c r="YA337" s="141"/>
      <c r="YB337" s="141"/>
      <c r="YC337" s="141"/>
      <c r="YD337" s="141"/>
      <c r="YE337" s="141"/>
      <c r="YF337" s="141"/>
      <c r="YG337" s="141"/>
      <c r="YH337" s="141"/>
      <c r="YI337" s="141"/>
      <c r="YJ337" s="141"/>
      <c r="YK337" s="141"/>
      <c r="YL337" s="141"/>
      <c r="YM337" s="141"/>
      <c r="YN337" s="141"/>
      <c r="YO337" s="141"/>
      <c r="YP337" s="141"/>
      <c r="YQ337" s="141"/>
      <c r="YR337" s="141"/>
      <c r="YS337" s="141"/>
      <c r="YT337" s="141"/>
      <c r="YU337" s="141"/>
      <c r="YV337" s="141"/>
      <c r="YW337" s="141"/>
      <c r="YX337" s="141"/>
      <c r="YY337" s="141"/>
      <c r="YZ337" s="141"/>
      <c r="ZA337" s="141"/>
      <c r="ZB337" s="141"/>
      <c r="ZC337" s="141"/>
      <c r="ZD337" s="141"/>
      <c r="ZE337" s="141"/>
      <c r="ZF337" s="141"/>
      <c r="ZG337" s="141"/>
      <c r="ZH337" s="141"/>
      <c r="ZI337" s="141"/>
      <c r="ZJ337" s="141"/>
      <c r="ZK337" s="141"/>
      <c r="ZL337" s="141"/>
      <c r="ZM337" s="141"/>
      <c r="ZN337" s="141"/>
      <c r="ZO337" s="141"/>
      <c r="ZP337" s="141"/>
      <c r="ZQ337" s="141"/>
      <c r="ZR337" s="141"/>
      <c r="ZS337" s="141"/>
      <c r="ZT337" s="141"/>
      <c r="ZU337" s="141"/>
      <c r="ZV337" s="141"/>
      <c r="ZW337" s="141"/>
      <c r="ZX337" s="141"/>
      <c r="ZY337" s="141"/>
      <c r="ZZ337" s="141"/>
      <c r="AAA337" s="141"/>
      <c r="AAB337" s="141"/>
      <c r="AAC337" s="141"/>
      <c r="AAD337" s="141"/>
      <c r="AAE337" s="141"/>
      <c r="AAF337" s="141"/>
      <c r="AAG337" s="141"/>
      <c r="AAH337" s="141"/>
      <c r="AAI337" s="141"/>
      <c r="AAJ337" s="141"/>
      <c r="AAK337" s="141"/>
      <c r="AAL337" s="141"/>
      <c r="AAM337" s="141"/>
      <c r="AAN337" s="141"/>
      <c r="AAO337" s="141"/>
      <c r="AAP337" s="141"/>
      <c r="AAQ337" s="141"/>
      <c r="AAR337" s="141"/>
      <c r="AAS337" s="141"/>
      <c r="AAT337" s="141"/>
      <c r="AAU337" s="141"/>
      <c r="AAV337" s="141"/>
      <c r="AAW337" s="141"/>
      <c r="AAX337" s="141"/>
      <c r="AAY337" s="141"/>
      <c r="AAZ337" s="141"/>
      <c r="ABA337" s="141"/>
      <c r="ABB337" s="141"/>
      <c r="ABC337" s="141"/>
      <c r="ABD337" s="141"/>
      <c r="ABE337" s="141"/>
      <c r="ABF337" s="141"/>
      <c r="ABG337" s="141"/>
      <c r="ABH337" s="141"/>
      <c r="ABI337" s="141"/>
      <c r="ABJ337" s="141"/>
      <c r="ABK337" s="141"/>
      <c r="ABL337" s="141"/>
      <c r="ABM337" s="141"/>
      <c r="ABN337" s="141"/>
      <c r="ABO337" s="141"/>
      <c r="ABP337" s="141"/>
      <c r="ABQ337" s="141"/>
      <c r="ABR337" s="141"/>
      <c r="ABS337" s="141"/>
      <c r="ABT337" s="141"/>
      <c r="ABU337" s="141"/>
      <c r="ABV337" s="141"/>
      <c r="ABW337" s="141"/>
      <c r="ABX337" s="141"/>
      <c r="ABY337" s="141"/>
      <c r="ABZ337" s="141"/>
      <c r="ACA337" s="141"/>
      <c r="ACB337" s="141"/>
      <c r="ACC337" s="141"/>
      <c r="ACD337" s="141"/>
      <c r="ACE337" s="141"/>
      <c r="ACF337" s="141"/>
      <c r="ACG337" s="141"/>
      <c r="ACH337" s="141"/>
      <c r="ACI337" s="141"/>
      <c r="ACJ337" s="141"/>
      <c r="ACK337" s="141"/>
      <c r="ACL337" s="141"/>
      <c r="ACM337" s="141"/>
      <c r="ACN337" s="141"/>
      <c r="ACO337" s="141"/>
      <c r="ACP337" s="141"/>
      <c r="ACQ337" s="141"/>
      <c r="ACR337" s="141"/>
      <c r="ACS337" s="141"/>
      <c r="ACT337" s="141"/>
      <c r="ACU337" s="141"/>
      <c r="ACV337" s="141"/>
      <c r="ACW337" s="141"/>
      <c r="ACX337" s="141"/>
      <c r="ACY337" s="141"/>
      <c r="ACZ337" s="141"/>
      <c r="ADA337" s="141"/>
      <c r="ADB337" s="141"/>
      <c r="ADC337" s="141"/>
      <c r="ADD337" s="141"/>
      <c r="ADE337" s="141"/>
      <c r="ADF337" s="141"/>
      <c r="ADG337" s="141"/>
      <c r="ADH337" s="141"/>
      <c r="ADI337" s="141"/>
      <c r="ADJ337" s="141"/>
      <c r="ADK337" s="141"/>
      <c r="ADL337" s="141"/>
      <c r="ADM337" s="141"/>
      <c r="ADN337" s="141"/>
      <c r="ADO337" s="141"/>
      <c r="ADP337" s="141"/>
      <c r="ADQ337" s="141"/>
      <c r="ADR337" s="141"/>
      <c r="ADS337" s="141"/>
      <c r="ADT337" s="141"/>
      <c r="ADU337" s="141"/>
      <c r="ADV337" s="141"/>
      <c r="ADW337" s="141"/>
      <c r="ADX337" s="141"/>
      <c r="ADY337" s="141"/>
      <c r="ADZ337" s="141"/>
      <c r="AEA337" s="141"/>
      <c r="AEB337" s="141"/>
      <c r="AEC337" s="141"/>
      <c r="AED337" s="141"/>
    </row>
    <row r="338" spans="1:810" s="199" customFormat="1" ht="15" customHeight="1" x14ac:dyDescent="0.3">
      <c r="A338" s="192"/>
      <c r="B338" s="192"/>
      <c r="C338" s="197"/>
      <c r="D338" s="239"/>
      <c r="E338" s="200"/>
      <c r="F338" s="195"/>
      <c r="G338" s="201"/>
      <c r="H338" s="194"/>
      <c r="I338" s="201"/>
      <c r="J338" s="202"/>
      <c r="K338" s="203"/>
      <c r="L338" s="192"/>
      <c r="M338" s="193"/>
      <c r="N338" s="194"/>
      <c r="O338" s="195"/>
      <c r="P338" s="196"/>
      <c r="Q338" s="197"/>
      <c r="R338" s="236"/>
      <c r="S338" s="236"/>
      <c r="T338" s="220" t="s">
        <v>76</v>
      </c>
      <c r="U338" s="220" t="s">
        <v>738</v>
      </c>
      <c r="V338" s="211" t="s">
        <v>739</v>
      </c>
      <c r="W338" s="246"/>
      <c r="X338" s="244"/>
      <c r="Y338" s="244"/>
      <c r="Z338" s="244"/>
      <c r="AA338" s="244"/>
      <c r="AB338" s="244"/>
      <c r="AC338" s="245"/>
      <c r="AD338" s="246"/>
      <c r="AE338" s="246"/>
      <c r="AF338" s="246"/>
      <c r="AG338" s="246"/>
      <c r="AH338" s="246"/>
      <c r="AI338" s="246"/>
      <c r="AJ338" s="246"/>
      <c r="AK338" s="246"/>
      <c r="AL338" s="246"/>
      <c r="AM338" s="246"/>
      <c r="AN338" s="246"/>
      <c r="AO338" s="246"/>
      <c r="AP338" s="141"/>
      <c r="BH338" s="141"/>
      <c r="BI338" s="141"/>
      <c r="BJ338" s="141"/>
      <c r="BK338" s="141"/>
      <c r="BL338" s="141"/>
      <c r="BM338" s="141"/>
      <c r="BN338" s="141"/>
      <c r="BO338" s="141"/>
      <c r="BP338" s="141"/>
      <c r="BQ338" s="141"/>
      <c r="BR338" s="141"/>
      <c r="BS338" s="141"/>
      <c r="BT338" s="141"/>
      <c r="BU338" s="141"/>
      <c r="BV338" s="141"/>
      <c r="BW338" s="141"/>
      <c r="BX338" s="141"/>
      <c r="BY338" s="141"/>
      <c r="BZ338" s="141"/>
      <c r="CA338" s="141"/>
      <c r="CB338" s="141"/>
      <c r="CC338" s="141"/>
      <c r="CD338" s="141"/>
      <c r="CE338" s="141"/>
      <c r="CF338" s="141"/>
      <c r="CG338" s="141"/>
      <c r="CH338" s="141"/>
      <c r="CI338" s="141"/>
      <c r="CJ338" s="141"/>
      <c r="CK338" s="141"/>
      <c r="CL338" s="141"/>
      <c r="CM338" s="141"/>
      <c r="CN338" s="141"/>
      <c r="CO338" s="141"/>
      <c r="CP338" s="141"/>
      <c r="CQ338" s="141"/>
      <c r="CR338" s="141"/>
      <c r="CS338" s="141"/>
      <c r="CT338" s="141"/>
      <c r="CU338" s="141"/>
      <c r="CV338" s="141"/>
      <c r="CW338" s="141"/>
      <c r="CX338" s="141"/>
      <c r="CY338" s="141"/>
      <c r="CZ338" s="141"/>
      <c r="DA338" s="141"/>
      <c r="DB338" s="141"/>
      <c r="DC338" s="141"/>
      <c r="DD338" s="141"/>
      <c r="DE338" s="141"/>
      <c r="DF338" s="141"/>
      <c r="DG338" s="141"/>
      <c r="DH338" s="141"/>
      <c r="DI338" s="141"/>
      <c r="DJ338" s="141"/>
      <c r="DK338" s="141"/>
      <c r="DL338" s="141"/>
      <c r="DM338" s="141"/>
      <c r="DN338" s="141"/>
      <c r="DO338" s="141"/>
      <c r="DP338" s="141"/>
      <c r="DQ338" s="141"/>
      <c r="DR338" s="141"/>
      <c r="DS338" s="141"/>
      <c r="DT338" s="141"/>
      <c r="DU338" s="141"/>
      <c r="DV338" s="141"/>
      <c r="DW338" s="141"/>
      <c r="DX338" s="141"/>
      <c r="DY338" s="141"/>
      <c r="DZ338" s="141"/>
      <c r="EA338" s="141"/>
      <c r="EB338" s="141"/>
      <c r="EC338" s="141"/>
      <c r="ED338" s="141"/>
      <c r="EE338" s="141"/>
      <c r="EF338" s="141"/>
      <c r="EG338" s="141"/>
      <c r="EH338" s="141"/>
      <c r="EI338" s="141"/>
      <c r="EJ338" s="141"/>
      <c r="EK338" s="141"/>
      <c r="EL338" s="141"/>
      <c r="EM338" s="141"/>
      <c r="EN338" s="141"/>
      <c r="EO338" s="141"/>
      <c r="EP338" s="141"/>
      <c r="EQ338" s="141"/>
      <c r="ER338" s="141"/>
      <c r="ES338" s="141"/>
      <c r="ET338" s="141"/>
      <c r="EU338" s="141"/>
      <c r="EV338" s="141"/>
      <c r="EW338" s="141"/>
      <c r="EX338" s="141"/>
      <c r="EY338" s="141"/>
      <c r="EZ338" s="141"/>
      <c r="FA338" s="141"/>
      <c r="FB338" s="141"/>
      <c r="FC338" s="141"/>
      <c r="FD338" s="141"/>
      <c r="FE338" s="141"/>
      <c r="FF338" s="141"/>
      <c r="FG338" s="141"/>
      <c r="FH338" s="141"/>
      <c r="FI338" s="141"/>
      <c r="FJ338" s="141"/>
      <c r="FK338" s="141"/>
      <c r="FL338" s="141"/>
      <c r="FM338" s="141"/>
      <c r="FN338" s="141"/>
      <c r="FO338" s="141"/>
      <c r="FP338" s="141"/>
      <c r="FQ338" s="141"/>
      <c r="FR338" s="141"/>
      <c r="FS338" s="141"/>
      <c r="FT338" s="141"/>
      <c r="FU338" s="141"/>
      <c r="FV338" s="141"/>
      <c r="FW338" s="141"/>
      <c r="FX338" s="141"/>
      <c r="FY338" s="141"/>
      <c r="FZ338" s="141"/>
      <c r="GA338" s="141"/>
      <c r="GB338" s="141"/>
      <c r="GC338" s="141"/>
      <c r="GD338" s="141"/>
      <c r="GE338" s="141"/>
      <c r="GF338" s="141"/>
      <c r="GG338" s="141"/>
      <c r="GH338" s="141"/>
      <c r="GI338" s="141"/>
      <c r="GJ338" s="141"/>
      <c r="GK338" s="141"/>
      <c r="GL338" s="141"/>
      <c r="GM338" s="141"/>
      <c r="GN338" s="141"/>
      <c r="GO338" s="141"/>
      <c r="GP338" s="141"/>
      <c r="GQ338" s="141"/>
      <c r="GR338" s="141"/>
      <c r="GS338" s="141"/>
      <c r="GT338" s="141"/>
      <c r="GU338" s="141"/>
      <c r="GV338" s="141"/>
      <c r="GW338" s="141"/>
      <c r="GX338" s="141"/>
      <c r="GY338" s="141"/>
      <c r="GZ338" s="141"/>
      <c r="HA338" s="141"/>
      <c r="HB338" s="141"/>
      <c r="HC338" s="141"/>
      <c r="HD338" s="141"/>
      <c r="HE338" s="141"/>
      <c r="HF338" s="141"/>
      <c r="HG338" s="141"/>
      <c r="HH338" s="141"/>
      <c r="HI338" s="141"/>
      <c r="HJ338" s="141"/>
      <c r="HK338" s="141"/>
      <c r="HL338" s="141"/>
      <c r="HM338" s="141"/>
      <c r="HN338" s="141"/>
      <c r="HO338" s="141"/>
      <c r="HP338" s="141"/>
      <c r="HQ338" s="141"/>
      <c r="HR338" s="141"/>
      <c r="HS338" s="141"/>
      <c r="HT338" s="141"/>
      <c r="HU338" s="141"/>
      <c r="HV338" s="141"/>
      <c r="HW338" s="141"/>
      <c r="HX338" s="141"/>
      <c r="HY338" s="141"/>
      <c r="HZ338" s="141"/>
      <c r="IA338" s="141"/>
      <c r="IB338" s="141"/>
      <c r="IC338" s="141"/>
      <c r="ID338" s="141"/>
      <c r="IE338" s="141"/>
      <c r="IF338" s="141"/>
      <c r="IG338" s="141"/>
      <c r="IH338" s="141"/>
      <c r="II338" s="141"/>
      <c r="IJ338" s="141"/>
      <c r="IK338" s="141"/>
      <c r="IL338" s="141"/>
      <c r="IM338" s="141"/>
      <c r="IN338" s="141"/>
      <c r="IO338" s="141"/>
      <c r="IP338" s="141"/>
      <c r="IQ338" s="141"/>
      <c r="IR338" s="141"/>
      <c r="IS338" s="141"/>
      <c r="IT338" s="141"/>
      <c r="IU338" s="141"/>
      <c r="IV338" s="141"/>
      <c r="IW338" s="141"/>
      <c r="IX338" s="141"/>
      <c r="IY338" s="141"/>
      <c r="IZ338" s="141"/>
      <c r="JA338" s="141"/>
      <c r="JB338" s="141"/>
      <c r="JC338" s="141"/>
      <c r="JD338" s="141"/>
      <c r="JE338" s="141"/>
      <c r="JF338" s="141"/>
      <c r="JG338" s="141"/>
      <c r="JH338" s="141"/>
      <c r="JI338" s="141"/>
      <c r="JJ338" s="141"/>
      <c r="JK338" s="141"/>
      <c r="JL338" s="141"/>
      <c r="JM338" s="141"/>
      <c r="JN338" s="141"/>
      <c r="JO338" s="141"/>
      <c r="JP338" s="141"/>
      <c r="JQ338" s="141"/>
      <c r="JR338" s="141"/>
      <c r="JS338" s="141"/>
      <c r="JT338" s="141"/>
      <c r="JU338" s="141"/>
      <c r="JV338" s="141"/>
      <c r="JW338" s="141"/>
      <c r="JX338" s="141"/>
      <c r="JY338" s="141"/>
      <c r="JZ338" s="141"/>
      <c r="KA338" s="141"/>
      <c r="KB338" s="141"/>
      <c r="KC338" s="141"/>
      <c r="KD338" s="141"/>
      <c r="KE338" s="141"/>
      <c r="KF338" s="141"/>
      <c r="KG338" s="141"/>
      <c r="KH338" s="141"/>
      <c r="KI338" s="141"/>
      <c r="KJ338" s="141"/>
      <c r="KK338" s="141"/>
      <c r="KL338" s="141"/>
      <c r="KM338" s="141"/>
      <c r="KN338" s="141"/>
      <c r="KO338" s="141"/>
      <c r="KP338" s="141"/>
      <c r="KQ338" s="141"/>
      <c r="KR338" s="141"/>
      <c r="KS338" s="141"/>
      <c r="KT338" s="141"/>
      <c r="KU338" s="141"/>
      <c r="KV338" s="141"/>
      <c r="KW338" s="141"/>
      <c r="KX338" s="141"/>
      <c r="KY338" s="141"/>
      <c r="KZ338" s="141"/>
      <c r="LA338" s="141"/>
      <c r="LB338" s="141"/>
      <c r="LC338" s="141"/>
      <c r="LD338" s="141"/>
      <c r="LE338" s="141"/>
      <c r="LF338" s="141"/>
      <c r="LG338" s="141"/>
      <c r="LH338" s="141"/>
      <c r="LI338" s="141"/>
      <c r="LJ338" s="141"/>
      <c r="LK338" s="141"/>
      <c r="LL338" s="141"/>
      <c r="LM338" s="141"/>
      <c r="LN338" s="141"/>
      <c r="LO338" s="141"/>
      <c r="LP338" s="141"/>
      <c r="LQ338" s="141"/>
      <c r="LR338" s="141"/>
      <c r="LS338" s="141"/>
      <c r="LT338" s="141"/>
      <c r="LU338" s="141"/>
      <c r="LV338" s="141"/>
      <c r="LW338" s="141"/>
      <c r="LX338" s="141"/>
      <c r="LY338" s="141"/>
      <c r="LZ338" s="141"/>
      <c r="MA338" s="141"/>
      <c r="MB338" s="141"/>
      <c r="MC338" s="141"/>
      <c r="MD338" s="141"/>
      <c r="ME338" s="141"/>
      <c r="MF338" s="141"/>
      <c r="MG338" s="141"/>
      <c r="MH338" s="141"/>
      <c r="MI338" s="141"/>
      <c r="MJ338" s="141"/>
      <c r="MK338" s="141"/>
      <c r="ML338" s="141"/>
      <c r="MM338" s="141"/>
      <c r="MN338" s="141"/>
      <c r="MO338" s="141"/>
      <c r="MP338" s="141"/>
      <c r="MQ338" s="141"/>
      <c r="MR338" s="141"/>
      <c r="MS338" s="141"/>
      <c r="MT338" s="141"/>
      <c r="MU338" s="141"/>
      <c r="MV338" s="141"/>
      <c r="MW338" s="141"/>
      <c r="MX338" s="141"/>
      <c r="MY338" s="141"/>
      <c r="MZ338" s="141"/>
      <c r="NA338" s="141"/>
      <c r="NB338" s="141"/>
      <c r="NC338" s="141"/>
      <c r="ND338" s="141"/>
      <c r="NE338" s="141"/>
      <c r="NF338" s="141"/>
      <c r="NG338" s="141"/>
      <c r="NH338" s="141"/>
      <c r="NI338" s="141"/>
      <c r="NJ338" s="141"/>
      <c r="NK338" s="141"/>
      <c r="NL338" s="141"/>
      <c r="NM338" s="141"/>
      <c r="NN338" s="141"/>
      <c r="NO338" s="141"/>
      <c r="NP338" s="141"/>
      <c r="NQ338" s="141"/>
      <c r="NR338" s="141"/>
      <c r="NS338" s="141"/>
      <c r="NT338" s="141"/>
      <c r="NU338" s="141"/>
      <c r="NV338" s="141"/>
      <c r="NW338" s="141"/>
      <c r="NX338" s="141"/>
      <c r="NY338" s="141"/>
      <c r="NZ338" s="141"/>
      <c r="OA338" s="141"/>
      <c r="OB338" s="141"/>
      <c r="OC338" s="141"/>
      <c r="OD338" s="141"/>
      <c r="OE338" s="141"/>
      <c r="OF338" s="141"/>
      <c r="OG338" s="141"/>
      <c r="OH338" s="141"/>
      <c r="OI338" s="141"/>
      <c r="OJ338" s="141"/>
      <c r="OK338" s="141"/>
      <c r="OL338" s="141"/>
      <c r="OM338" s="141"/>
      <c r="ON338" s="141"/>
      <c r="OO338" s="141"/>
      <c r="OP338" s="141"/>
      <c r="OQ338" s="141"/>
      <c r="OR338" s="141"/>
      <c r="OS338" s="141"/>
      <c r="OT338" s="141"/>
      <c r="OU338" s="141"/>
      <c r="OV338" s="141"/>
      <c r="OW338" s="141"/>
      <c r="OX338" s="141"/>
      <c r="OY338" s="141"/>
      <c r="OZ338" s="141"/>
      <c r="PA338" s="141"/>
      <c r="PB338" s="141"/>
      <c r="PC338" s="141"/>
      <c r="PD338" s="141"/>
      <c r="PE338" s="141"/>
      <c r="PF338" s="141"/>
      <c r="PG338" s="141"/>
      <c r="PH338" s="141"/>
      <c r="PI338" s="141"/>
      <c r="PJ338" s="141"/>
      <c r="PK338" s="141"/>
      <c r="PL338" s="141"/>
      <c r="PM338" s="141"/>
      <c r="PN338" s="141"/>
      <c r="PO338" s="141"/>
      <c r="PP338" s="141"/>
      <c r="PQ338" s="141"/>
      <c r="PR338" s="141"/>
      <c r="PS338" s="141"/>
      <c r="PT338" s="141"/>
      <c r="PU338" s="141"/>
      <c r="PV338" s="141"/>
      <c r="PW338" s="141"/>
      <c r="PX338" s="141"/>
      <c r="PY338" s="141"/>
      <c r="PZ338" s="141"/>
      <c r="QA338" s="141"/>
      <c r="QB338" s="141"/>
      <c r="QC338" s="141"/>
      <c r="QD338" s="141"/>
      <c r="QE338" s="141"/>
      <c r="QF338" s="141"/>
      <c r="QG338" s="141"/>
      <c r="QH338" s="141"/>
      <c r="QI338" s="141"/>
      <c r="QJ338" s="141"/>
      <c r="QK338" s="141"/>
      <c r="QL338" s="141"/>
      <c r="QM338" s="141"/>
      <c r="QN338" s="141"/>
      <c r="QO338" s="141"/>
      <c r="QP338" s="141"/>
      <c r="QQ338" s="141"/>
      <c r="QR338" s="141"/>
      <c r="QS338" s="141"/>
      <c r="QT338" s="141"/>
      <c r="QU338" s="141"/>
      <c r="QV338" s="141"/>
      <c r="QW338" s="141"/>
      <c r="QX338" s="141"/>
      <c r="QY338" s="141"/>
      <c r="QZ338" s="141"/>
      <c r="RA338" s="141"/>
      <c r="RB338" s="141"/>
      <c r="RC338" s="141"/>
      <c r="RD338" s="141"/>
      <c r="RE338" s="141"/>
      <c r="RF338" s="141"/>
      <c r="RG338" s="141"/>
      <c r="RH338" s="141"/>
      <c r="RI338" s="141"/>
      <c r="RJ338" s="141"/>
      <c r="RK338" s="141"/>
      <c r="RL338" s="141"/>
      <c r="RM338" s="141"/>
      <c r="RN338" s="141"/>
      <c r="RO338" s="141"/>
      <c r="RP338" s="141"/>
      <c r="RQ338" s="141"/>
      <c r="RR338" s="141"/>
      <c r="RS338" s="141"/>
      <c r="RT338" s="141"/>
      <c r="RU338" s="141"/>
      <c r="RV338" s="141"/>
      <c r="RW338" s="141"/>
      <c r="RX338" s="141"/>
      <c r="RY338" s="141"/>
      <c r="RZ338" s="141"/>
      <c r="SA338" s="141"/>
      <c r="SB338" s="141"/>
      <c r="SC338" s="141"/>
      <c r="SD338" s="141"/>
      <c r="SE338" s="141"/>
      <c r="SF338" s="141"/>
      <c r="SG338" s="141"/>
      <c r="SH338" s="141"/>
      <c r="SI338" s="141"/>
      <c r="SJ338" s="141"/>
      <c r="SK338" s="141"/>
      <c r="SL338" s="141"/>
      <c r="SM338" s="141"/>
      <c r="SN338" s="141"/>
      <c r="SO338" s="141"/>
      <c r="SP338" s="141"/>
      <c r="SQ338" s="141"/>
      <c r="SR338" s="141"/>
      <c r="SS338" s="141"/>
      <c r="ST338" s="141"/>
      <c r="SU338" s="141"/>
      <c r="SV338" s="141"/>
      <c r="SW338" s="141"/>
      <c r="SX338" s="141"/>
      <c r="SY338" s="141"/>
      <c r="SZ338" s="141"/>
      <c r="TA338" s="141"/>
      <c r="TB338" s="141"/>
      <c r="TC338" s="141"/>
      <c r="TD338" s="141"/>
      <c r="TE338" s="141"/>
      <c r="TF338" s="141"/>
      <c r="TG338" s="141"/>
      <c r="TH338" s="141"/>
      <c r="TI338" s="141"/>
      <c r="TJ338" s="141"/>
      <c r="TK338" s="141"/>
      <c r="TL338" s="141"/>
      <c r="TM338" s="141"/>
      <c r="TN338" s="141"/>
      <c r="TO338" s="141"/>
      <c r="TP338" s="141"/>
      <c r="TQ338" s="141"/>
      <c r="TR338" s="141"/>
      <c r="TS338" s="141"/>
      <c r="TT338" s="141"/>
      <c r="TU338" s="141"/>
      <c r="TV338" s="141"/>
      <c r="TW338" s="141"/>
      <c r="TX338" s="141"/>
      <c r="TY338" s="141"/>
      <c r="TZ338" s="141"/>
      <c r="UA338" s="141"/>
      <c r="UB338" s="141"/>
      <c r="UC338" s="141"/>
      <c r="UD338" s="141"/>
      <c r="UE338" s="141"/>
      <c r="UF338" s="141"/>
      <c r="UG338" s="141"/>
      <c r="UH338" s="141"/>
      <c r="UI338" s="141"/>
      <c r="UJ338" s="141"/>
      <c r="UK338" s="141"/>
      <c r="UL338" s="141"/>
      <c r="UM338" s="141"/>
      <c r="UN338" s="141"/>
      <c r="UO338" s="141"/>
      <c r="UP338" s="141"/>
      <c r="UQ338" s="141"/>
      <c r="UR338" s="141"/>
      <c r="US338" s="141"/>
      <c r="UT338" s="141"/>
      <c r="UU338" s="141"/>
      <c r="UV338" s="141"/>
      <c r="UW338" s="141"/>
      <c r="UX338" s="141"/>
      <c r="UY338" s="141"/>
      <c r="UZ338" s="141"/>
      <c r="VA338" s="141"/>
      <c r="VB338" s="141"/>
      <c r="VC338" s="141"/>
      <c r="VD338" s="141"/>
      <c r="VE338" s="141"/>
      <c r="VF338" s="141"/>
      <c r="VG338" s="141"/>
      <c r="VH338" s="141"/>
      <c r="VI338" s="141"/>
      <c r="VJ338" s="141"/>
      <c r="VK338" s="141"/>
      <c r="VL338" s="141"/>
      <c r="VM338" s="141"/>
      <c r="VN338" s="141"/>
      <c r="VO338" s="141"/>
      <c r="VP338" s="141"/>
      <c r="VQ338" s="141"/>
      <c r="VR338" s="141"/>
      <c r="VS338" s="141"/>
      <c r="VT338" s="141"/>
      <c r="VU338" s="141"/>
      <c r="VV338" s="141"/>
      <c r="VW338" s="141"/>
      <c r="VX338" s="141"/>
      <c r="VY338" s="141"/>
      <c r="VZ338" s="141"/>
      <c r="WA338" s="141"/>
      <c r="WB338" s="141"/>
      <c r="WC338" s="141"/>
      <c r="WD338" s="141"/>
      <c r="WE338" s="141"/>
      <c r="WF338" s="141"/>
      <c r="WG338" s="141"/>
      <c r="WH338" s="141"/>
      <c r="WI338" s="141"/>
      <c r="WJ338" s="141"/>
      <c r="WK338" s="141"/>
      <c r="WL338" s="141"/>
      <c r="WM338" s="141"/>
      <c r="WN338" s="141"/>
      <c r="WO338" s="141"/>
      <c r="WP338" s="141"/>
      <c r="WQ338" s="141"/>
      <c r="WR338" s="141"/>
      <c r="WS338" s="141"/>
      <c r="WT338" s="141"/>
      <c r="WU338" s="141"/>
      <c r="WV338" s="141"/>
      <c r="WW338" s="141"/>
      <c r="WX338" s="141"/>
      <c r="WY338" s="141"/>
      <c r="WZ338" s="141"/>
      <c r="XA338" s="141"/>
      <c r="XB338" s="141"/>
      <c r="XC338" s="141"/>
      <c r="XD338" s="141"/>
      <c r="XE338" s="141"/>
      <c r="XF338" s="141"/>
      <c r="XG338" s="141"/>
      <c r="XH338" s="141"/>
      <c r="XI338" s="141"/>
      <c r="XJ338" s="141"/>
      <c r="XK338" s="141"/>
      <c r="XL338" s="141"/>
      <c r="XM338" s="141"/>
      <c r="XN338" s="141"/>
      <c r="XO338" s="141"/>
      <c r="XP338" s="141"/>
      <c r="XQ338" s="141"/>
      <c r="XR338" s="141"/>
      <c r="XS338" s="141"/>
      <c r="XT338" s="141"/>
      <c r="XU338" s="141"/>
      <c r="XV338" s="141"/>
      <c r="XW338" s="141"/>
      <c r="XX338" s="141"/>
      <c r="XY338" s="141"/>
      <c r="XZ338" s="141"/>
      <c r="YA338" s="141"/>
      <c r="YB338" s="141"/>
      <c r="YC338" s="141"/>
      <c r="YD338" s="141"/>
      <c r="YE338" s="141"/>
      <c r="YF338" s="141"/>
      <c r="YG338" s="141"/>
      <c r="YH338" s="141"/>
      <c r="YI338" s="141"/>
      <c r="YJ338" s="141"/>
      <c r="YK338" s="141"/>
      <c r="YL338" s="141"/>
      <c r="YM338" s="141"/>
      <c r="YN338" s="141"/>
      <c r="YO338" s="141"/>
      <c r="YP338" s="141"/>
      <c r="YQ338" s="141"/>
      <c r="YR338" s="141"/>
      <c r="YS338" s="141"/>
      <c r="YT338" s="141"/>
      <c r="YU338" s="141"/>
      <c r="YV338" s="141"/>
      <c r="YW338" s="141"/>
      <c r="YX338" s="141"/>
      <c r="YY338" s="141"/>
      <c r="YZ338" s="141"/>
      <c r="ZA338" s="141"/>
      <c r="ZB338" s="141"/>
      <c r="ZC338" s="141"/>
      <c r="ZD338" s="141"/>
      <c r="ZE338" s="141"/>
      <c r="ZF338" s="141"/>
      <c r="ZG338" s="141"/>
      <c r="ZH338" s="141"/>
      <c r="ZI338" s="141"/>
      <c r="ZJ338" s="141"/>
      <c r="ZK338" s="141"/>
      <c r="ZL338" s="141"/>
      <c r="ZM338" s="141"/>
      <c r="ZN338" s="141"/>
      <c r="ZO338" s="141"/>
      <c r="ZP338" s="141"/>
      <c r="ZQ338" s="141"/>
      <c r="ZR338" s="141"/>
      <c r="ZS338" s="141"/>
      <c r="ZT338" s="141"/>
      <c r="ZU338" s="141"/>
      <c r="ZV338" s="141"/>
      <c r="ZW338" s="141"/>
      <c r="ZX338" s="141"/>
      <c r="ZY338" s="141"/>
      <c r="ZZ338" s="141"/>
      <c r="AAA338" s="141"/>
      <c r="AAB338" s="141"/>
      <c r="AAC338" s="141"/>
      <c r="AAD338" s="141"/>
      <c r="AAE338" s="141"/>
      <c r="AAF338" s="141"/>
      <c r="AAG338" s="141"/>
      <c r="AAH338" s="141"/>
      <c r="AAI338" s="141"/>
      <c r="AAJ338" s="141"/>
      <c r="AAK338" s="141"/>
      <c r="AAL338" s="141"/>
      <c r="AAM338" s="141"/>
      <c r="AAN338" s="141"/>
      <c r="AAO338" s="141"/>
      <c r="AAP338" s="141"/>
      <c r="AAQ338" s="141"/>
      <c r="AAR338" s="141"/>
      <c r="AAS338" s="141"/>
      <c r="AAT338" s="141"/>
      <c r="AAU338" s="141"/>
      <c r="AAV338" s="141"/>
      <c r="AAW338" s="141"/>
      <c r="AAX338" s="141"/>
      <c r="AAY338" s="141"/>
      <c r="AAZ338" s="141"/>
      <c r="ABA338" s="141"/>
      <c r="ABB338" s="141"/>
      <c r="ABC338" s="141"/>
      <c r="ABD338" s="141"/>
      <c r="ABE338" s="141"/>
      <c r="ABF338" s="141"/>
      <c r="ABG338" s="141"/>
      <c r="ABH338" s="141"/>
      <c r="ABI338" s="141"/>
      <c r="ABJ338" s="141"/>
      <c r="ABK338" s="141"/>
      <c r="ABL338" s="141"/>
      <c r="ABM338" s="141"/>
      <c r="ABN338" s="141"/>
      <c r="ABO338" s="141"/>
      <c r="ABP338" s="141"/>
      <c r="ABQ338" s="141"/>
      <c r="ABR338" s="141"/>
      <c r="ABS338" s="141"/>
      <c r="ABT338" s="141"/>
      <c r="ABU338" s="141"/>
      <c r="ABV338" s="141"/>
      <c r="ABW338" s="141"/>
      <c r="ABX338" s="141"/>
      <c r="ABY338" s="141"/>
      <c r="ABZ338" s="141"/>
      <c r="ACA338" s="141"/>
      <c r="ACB338" s="141"/>
      <c r="ACC338" s="141"/>
      <c r="ACD338" s="141"/>
      <c r="ACE338" s="141"/>
      <c r="ACF338" s="141"/>
      <c r="ACG338" s="141"/>
      <c r="ACH338" s="141"/>
      <c r="ACI338" s="141"/>
      <c r="ACJ338" s="141"/>
      <c r="ACK338" s="141"/>
      <c r="ACL338" s="141"/>
      <c r="ACM338" s="141"/>
      <c r="ACN338" s="141"/>
      <c r="ACO338" s="141"/>
      <c r="ACP338" s="141"/>
      <c r="ACQ338" s="141"/>
      <c r="ACR338" s="141"/>
      <c r="ACS338" s="141"/>
      <c r="ACT338" s="141"/>
      <c r="ACU338" s="141"/>
      <c r="ACV338" s="141"/>
      <c r="ACW338" s="141"/>
      <c r="ACX338" s="141"/>
      <c r="ACY338" s="141"/>
      <c r="ACZ338" s="141"/>
      <c r="ADA338" s="141"/>
      <c r="ADB338" s="141"/>
      <c r="ADC338" s="141"/>
      <c r="ADD338" s="141"/>
      <c r="ADE338" s="141"/>
      <c r="ADF338" s="141"/>
      <c r="ADG338" s="141"/>
      <c r="ADH338" s="141"/>
      <c r="ADI338" s="141"/>
      <c r="ADJ338" s="141"/>
      <c r="ADK338" s="141"/>
      <c r="ADL338" s="141"/>
      <c r="ADM338" s="141"/>
      <c r="ADN338" s="141"/>
      <c r="ADO338" s="141"/>
      <c r="ADP338" s="141"/>
      <c r="ADQ338" s="141"/>
      <c r="ADR338" s="141"/>
      <c r="ADS338" s="141"/>
      <c r="ADT338" s="141"/>
      <c r="ADU338" s="141"/>
      <c r="ADV338" s="141"/>
      <c r="ADW338" s="141"/>
      <c r="ADX338" s="141"/>
      <c r="ADY338" s="141"/>
      <c r="ADZ338" s="141"/>
      <c r="AEA338" s="141"/>
      <c r="AEB338" s="141"/>
      <c r="AEC338" s="141"/>
      <c r="AED338" s="141"/>
    </row>
    <row r="339" spans="1:810" s="199" customFormat="1" ht="15" customHeight="1" x14ac:dyDescent="0.3">
      <c r="A339" s="192"/>
      <c r="B339" s="192"/>
      <c r="C339" s="197"/>
      <c r="D339" s="239"/>
      <c r="E339" s="200"/>
      <c r="F339" s="195"/>
      <c r="G339" s="201"/>
      <c r="H339" s="194"/>
      <c r="I339" s="201"/>
      <c r="J339" s="202"/>
      <c r="K339" s="203"/>
      <c r="L339" s="192"/>
      <c r="M339" s="193"/>
      <c r="N339" s="194"/>
      <c r="O339" s="195"/>
      <c r="P339" s="196"/>
      <c r="Q339" s="197"/>
      <c r="S339"/>
      <c r="T339" s="220" t="s">
        <v>740</v>
      </c>
      <c r="U339" s="220" t="s">
        <v>741</v>
      </c>
      <c r="V339" s="211" t="s">
        <v>742</v>
      </c>
      <c r="W339" s="246"/>
      <c r="X339" s="244"/>
      <c r="Y339" s="244"/>
      <c r="Z339" s="244"/>
      <c r="AA339" s="244"/>
      <c r="AB339" s="244"/>
      <c r="AC339" s="245"/>
      <c r="AD339" s="246"/>
      <c r="AE339" s="246"/>
      <c r="AF339" s="246"/>
      <c r="AG339" s="246"/>
      <c r="AH339" s="246"/>
      <c r="AI339" s="246"/>
      <c r="AJ339" s="246"/>
      <c r="AK339" s="246"/>
      <c r="AL339" s="246"/>
      <c r="AM339" s="246"/>
      <c r="AN339" s="246"/>
      <c r="AO339" s="246"/>
      <c r="AP339" s="141"/>
      <c r="BH339" s="141"/>
      <c r="BI339" s="141"/>
      <c r="BJ339" s="141"/>
      <c r="BK339" s="141"/>
      <c r="BL339" s="141"/>
      <c r="BM339" s="141"/>
      <c r="BN339" s="141"/>
      <c r="BO339" s="141"/>
      <c r="BP339" s="141"/>
      <c r="BQ339" s="141"/>
      <c r="BR339" s="141"/>
      <c r="BS339" s="141"/>
      <c r="BT339" s="141"/>
      <c r="BU339" s="141"/>
      <c r="BV339" s="141"/>
      <c r="BW339" s="141"/>
      <c r="BX339" s="141"/>
      <c r="BY339" s="141"/>
      <c r="BZ339" s="141"/>
      <c r="CA339" s="141"/>
      <c r="CB339" s="141"/>
      <c r="CC339" s="141"/>
      <c r="CD339" s="141"/>
      <c r="CE339" s="141"/>
      <c r="CF339" s="141"/>
      <c r="CG339" s="141"/>
      <c r="CH339" s="141"/>
      <c r="CI339" s="141"/>
      <c r="CJ339" s="141"/>
      <c r="CK339" s="141"/>
      <c r="CL339" s="141"/>
      <c r="CM339" s="141"/>
      <c r="CN339" s="141"/>
      <c r="CO339" s="141"/>
      <c r="CP339" s="141"/>
      <c r="CQ339" s="141"/>
      <c r="CR339" s="141"/>
      <c r="CS339" s="141"/>
      <c r="CT339" s="141"/>
      <c r="CU339" s="141"/>
      <c r="CV339" s="141"/>
      <c r="CW339" s="141"/>
      <c r="CX339" s="141"/>
      <c r="CY339" s="141"/>
      <c r="CZ339" s="141"/>
      <c r="DA339" s="141"/>
      <c r="DB339" s="141"/>
      <c r="DC339" s="141"/>
      <c r="DD339" s="141"/>
      <c r="DE339" s="141"/>
      <c r="DF339" s="141"/>
      <c r="DG339" s="141"/>
      <c r="DH339" s="141"/>
      <c r="DI339" s="141"/>
      <c r="DJ339" s="141"/>
      <c r="DK339" s="141"/>
      <c r="DL339" s="141"/>
      <c r="DM339" s="141"/>
      <c r="DN339" s="141"/>
      <c r="DO339" s="141"/>
      <c r="DP339" s="141"/>
      <c r="DQ339" s="141"/>
      <c r="DR339" s="141"/>
      <c r="DS339" s="141"/>
      <c r="DT339" s="141"/>
      <c r="DU339" s="141"/>
      <c r="DV339" s="141"/>
      <c r="DW339" s="141"/>
      <c r="DX339" s="141"/>
      <c r="DY339" s="141"/>
      <c r="DZ339" s="141"/>
      <c r="EA339" s="141"/>
      <c r="EB339" s="141"/>
      <c r="EC339" s="141"/>
      <c r="ED339" s="141"/>
      <c r="EE339" s="141"/>
      <c r="EF339" s="141"/>
      <c r="EG339" s="141"/>
      <c r="EH339" s="141"/>
      <c r="EI339" s="141"/>
      <c r="EJ339" s="141"/>
      <c r="EK339" s="141"/>
      <c r="EL339" s="141"/>
      <c r="EM339" s="141"/>
      <c r="EN339" s="141"/>
      <c r="EO339" s="141"/>
      <c r="EP339" s="141"/>
      <c r="EQ339" s="141"/>
      <c r="ER339" s="141"/>
      <c r="ES339" s="141"/>
      <c r="ET339" s="141"/>
      <c r="EU339" s="141"/>
      <c r="EV339" s="141"/>
      <c r="EW339" s="141"/>
      <c r="EX339" s="141"/>
      <c r="EY339" s="141"/>
      <c r="EZ339" s="141"/>
      <c r="FA339" s="141"/>
      <c r="FB339" s="141"/>
      <c r="FC339" s="141"/>
      <c r="FD339" s="141"/>
      <c r="FE339" s="141"/>
      <c r="FF339" s="141"/>
      <c r="FG339" s="141"/>
      <c r="FH339" s="141"/>
      <c r="FI339" s="141"/>
      <c r="FJ339" s="141"/>
      <c r="FK339" s="141"/>
      <c r="FL339" s="141"/>
      <c r="FM339" s="141"/>
      <c r="FN339" s="141"/>
      <c r="FO339" s="141"/>
      <c r="FP339" s="141"/>
      <c r="FQ339" s="141"/>
      <c r="FR339" s="141"/>
      <c r="FS339" s="141"/>
      <c r="FT339" s="141"/>
      <c r="FU339" s="141"/>
      <c r="FV339" s="141"/>
      <c r="FW339" s="141"/>
      <c r="FX339" s="141"/>
      <c r="FY339" s="141"/>
      <c r="FZ339" s="141"/>
      <c r="GA339" s="141"/>
      <c r="GB339" s="141"/>
      <c r="GC339" s="141"/>
      <c r="GD339" s="141"/>
      <c r="GE339" s="141"/>
      <c r="GF339" s="141"/>
      <c r="GG339" s="141"/>
      <c r="GH339" s="141"/>
      <c r="GI339" s="141"/>
      <c r="GJ339" s="141"/>
      <c r="GK339" s="141"/>
      <c r="GL339" s="141"/>
      <c r="GM339" s="141"/>
      <c r="GN339" s="141"/>
      <c r="GO339" s="141"/>
      <c r="GP339" s="141"/>
      <c r="GQ339" s="141"/>
      <c r="GR339" s="141"/>
      <c r="GS339" s="141"/>
      <c r="GT339" s="141"/>
      <c r="GU339" s="141"/>
      <c r="GV339" s="141"/>
      <c r="GW339" s="141"/>
      <c r="GX339" s="141"/>
      <c r="GY339" s="141"/>
      <c r="GZ339" s="141"/>
      <c r="HA339" s="141"/>
      <c r="HB339" s="141"/>
      <c r="HC339" s="141"/>
      <c r="HD339" s="141"/>
      <c r="HE339" s="141"/>
      <c r="HF339" s="141"/>
      <c r="HG339" s="141"/>
      <c r="HH339" s="141"/>
      <c r="HI339" s="141"/>
      <c r="HJ339" s="141"/>
      <c r="HK339" s="141"/>
      <c r="HL339" s="141"/>
      <c r="HM339" s="141"/>
      <c r="HN339" s="141"/>
      <c r="HO339" s="141"/>
      <c r="HP339" s="141"/>
      <c r="HQ339" s="141"/>
      <c r="HR339" s="141"/>
      <c r="HS339" s="141"/>
      <c r="HT339" s="141"/>
      <c r="HU339" s="141"/>
      <c r="HV339" s="141"/>
      <c r="HW339" s="141"/>
      <c r="HX339" s="141"/>
      <c r="HY339" s="141"/>
      <c r="HZ339" s="141"/>
      <c r="IA339" s="141"/>
      <c r="IB339" s="141"/>
      <c r="IC339" s="141"/>
      <c r="ID339" s="141"/>
      <c r="IE339" s="141"/>
      <c r="IF339" s="141"/>
      <c r="IG339" s="141"/>
      <c r="IH339" s="141"/>
      <c r="II339" s="141"/>
      <c r="IJ339" s="141"/>
      <c r="IK339" s="141"/>
      <c r="IL339" s="141"/>
      <c r="IM339" s="141"/>
      <c r="IN339" s="141"/>
      <c r="IO339" s="141"/>
      <c r="IP339" s="141"/>
      <c r="IQ339" s="141"/>
      <c r="IR339" s="141"/>
      <c r="IS339" s="141"/>
      <c r="IT339" s="141"/>
      <c r="IU339" s="141"/>
      <c r="IV339" s="141"/>
      <c r="IW339" s="141"/>
      <c r="IX339" s="141"/>
      <c r="IY339" s="141"/>
      <c r="IZ339" s="141"/>
      <c r="JA339" s="141"/>
      <c r="JB339" s="141"/>
      <c r="JC339" s="141"/>
      <c r="JD339" s="141"/>
      <c r="JE339" s="141"/>
      <c r="JF339" s="141"/>
      <c r="JG339" s="141"/>
      <c r="JH339" s="141"/>
      <c r="JI339" s="141"/>
      <c r="JJ339" s="141"/>
      <c r="JK339" s="141"/>
      <c r="JL339" s="141"/>
      <c r="JM339" s="141"/>
      <c r="JN339" s="141"/>
      <c r="JO339" s="141"/>
      <c r="JP339" s="141"/>
      <c r="JQ339" s="141"/>
      <c r="JR339" s="141"/>
      <c r="JS339" s="141"/>
      <c r="JT339" s="141"/>
      <c r="JU339" s="141"/>
      <c r="JV339" s="141"/>
      <c r="JW339" s="141"/>
      <c r="JX339" s="141"/>
      <c r="JY339" s="141"/>
      <c r="JZ339" s="141"/>
      <c r="KA339" s="141"/>
      <c r="KB339" s="141"/>
      <c r="KC339" s="141"/>
      <c r="KD339" s="141"/>
      <c r="KE339" s="141"/>
      <c r="KF339" s="141"/>
      <c r="KG339" s="141"/>
      <c r="KH339" s="141"/>
      <c r="KI339" s="141"/>
      <c r="KJ339" s="141"/>
      <c r="KK339" s="141"/>
      <c r="KL339" s="141"/>
      <c r="KM339" s="141"/>
      <c r="KN339" s="141"/>
      <c r="KO339" s="141"/>
      <c r="KP339" s="141"/>
      <c r="KQ339" s="141"/>
      <c r="KR339" s="141"/>
      <c r="KS339" s="141"/>
      <c r="KT339" s="141"/>
      <c r="KU339" s="141"/>
      <c r="KV339" s="141"/>
      <c r="KW339" s="141"/>
      <c r="KX339" s="141"/>
      <c r="KY339" s="141"/>
      <c r="KZ339" s="141"/>
      <c r="LA339" s="141"/>
      <c r="LB339" s="141"/>
      <c r="LC339" s="141"/>
      <c r="LD339" s="141"/>
      <c r="LE339" s="141"/>
      <c r="LF339" s="141"/>
      <c r="LG339" s="141"/>
      <c r="LH339" s="141"/>
      <c r="LI339" s="141"/>
      <c r="LJ339" s="141"/>
      <c r="LK339" s="141"/>
      <c r="LL339" s="141"/>
      <c r="LM339" s="141"/>
      <c r="LN339" s="141"/>
      <c r="LO339" s="141"/>
      <c r="LP339" s="141"/>
      <c r="LQ339" s="141"/>
      <c r="LR339" s="141"/>
      <c r="LS339" s="141"/>
      <c r="LT339" s="141"/>
      <c r="LU339" s="141"/>
      <c r="LV339" s="141"/>
      <c r="LW339" s="141"/>
      <c r="LX339" s="141"/>
      <c r="LY339" s="141"/>
      <c r="LZ339" s="141"/>
      <c r="MA339" s="141"/>
      <c r="MB339" s="141"/>
      <c r="MC339" s="141"/>
      <c r="MD339" s="141"/>
      <c r="ME339" s="141"/>
      <c r="MF339" s="141"/>
      <c r="MG339" s="141"/>
      <c r="MH339" s="141"/>
      <c r="MI339" s="141"/>
      <c r="MJ339" s="141"/>
      <c r="MK339" s="141"/>
      <c r="ML339" s="141"/>
      <c r="MM339" s="141"/>
      <c r="MN339" s="141"/>
      <c r="MO339" s="141"/>
      <c r="MP339" s="141"/>
      <c r="MQ339" s="141"/>
      <c r="MR339" s="141"/>
      <c r="MS339" s="141"/>
      <c r="MT339" s="141"/>
      <c r="MU339" s="141"/>
      <c r="MV339" s="141"/>
      <c r="MW339" s="141"/>
      <c r="MX339" s="141"/>
      <c r="MY339" s="141"/>
      <c r="MZ339" s="141"/>
      <c r="NA339" s="141"/>
      <c r="NB339" s="141"/>
      <c r="NC339" s="141"/>
      <c r="ND339" s="141"/>
      <c r="NE339" s="141"/>
      <c r="NF339" s="141"/>
      <c r="NG339" s="141"/>
      <c r="NH339" s="141"/>
      <c r="NI339" s="141"/>
      <c r="NJ339" s="141"/>
      <c r="NK339" s="141"/>
      <c r="NL339" s="141"/>
      <c r="NM339" s="141"/>
      <c r="NN339" s="141"/>
      <c r="NO339" s="141"/>
      <c r="NP339" s="141"/>
      <c r="NQ339" s="141"/>
      <c r="NR339" s="141"/>
      <c r="NS339" s="141"/>
      <c r="NT339" s="141"/>
      <c r="NU339" s="141"/>
      <c r="NV339" s="141"/>
      <c r="NW339" s="141"/>
      <c r="NX339" s="141"/>
      <c r="NY339" s="141"/>
      <c r="NZ339" s="141"/>
      <c r="OA339" s="141"/>
      <c r="OB339" s="141"/>
      <c r="OC339" s="141"/>
      <c r="OD339" s="141"/>
      <c r="OE339" s="141"/>
      <c r="OF339" s="141"/>
      <c r="OG339" s="141"/>
      <c r="OH339" s="141"/>
      <c r="OI339" s="141"/>
      <c r="OJ339" s="141"/>
      <c r="OK339" s="141"/>
      <c r="OL339" s="141"/>
      <c r="OM339" s="141"/>
      <c r="ON339" s="141"/>
      <c r="OO339" s="141"/>
      <c r="OP339" s="141"/>
      <c r="OQ339" s="141"/>
      <c r="OR339" s="141"/>
      <c r="OS339" s="141"/>
      <c r="OT339" s="141"/>
      <c r="OU339" s="141"/>
      <c r="OV339" s="141"/>
      <c r="OW339" s="141"/>
      <c r="OX339" s="141"/>
      <c r="OY339" s="141"/>
      <c r="OZ339" s="141"/>
      <c r="PA339" s="141"/>
      <c r="PB339" s="141"/>
      <c r="PC339" s="141"/>
      <c r="PD339" s="141"/>
      <c r="PE339" s="141"/>
      <c r="PF339" s="141"/>
      <c r="PG339" s="141"/>
      <c r="PH339" s="141"/>
      <c r="PI339" s="141"/>
      <c r="PJ339" s="141"/>
      <c r="PK339" s="141"/>
      <c r="PL339" s="141"/>
      <c r="PM339" s="141"/>
      <c r="PN339" s="141"/>
      <c r="PO339" s="141"/>
      <c r="PP339" s="141"/>
      <c r="PQ339" s="141"/>
      <c r="PR339" s="141"/>
      <c r="PS339" s="141"/>
      <c r="PT339" s="141"/>
      <c r="PU339" s="141"/>
      <c r="PV339" s="141"/>
      <c r="PW339" s="141"/>
      <c r="PX339" s="141"/>
      <c r="PY339" s="141"/>
      <c r="PZ339" s="141"/>
      <c r="QA339" s="141"/>
      <c r="QB339" s="141"/>
      <c r="QC339" s="141"/>
      <c r="QD339" s="141"/>
      <c r="QE339" s="141"/>
      <c r="QF339" s="141"/>
      <c r="QG339" s="141"/>
      <c r="QH339" s="141"/>
      <c r="QI339" s="141"/>
      <c r="QJ339" s="141"/>
      <c r="QK339" s="141"/>
      <c r="QL339" s="141"/>
      <c r="QM339" s="141"/>
      <c r="QN339" s="141"/>
      <c r="QO339" s="141"/>
      <c r="QP339" s="141"/>
      <c r="QQ339" s="141"/>
      <c r="QR339" s="141"/>
      <c r="QS339" s="141"/>
      <c r="QT339" s="141"/>
      <c r="QU339" s="141"/>
      <c r="QV339" s="141"/>
      <c r="QW339" s="141"/>
      <c r="QX339" s="141"/>
      <c r="QY339" s="141"/>
      <c r="QZ339" s="141"/>
      <c r="RA339" s="141"/>
      <c r="RB339" s="141"/>
      <c r="RC339" s="141"/>
      <c r="RD339" s="141"/>
      <c r="RE339" s="141"/>
      <c r="RF339" s="141"/>
      <c r="RG339" s="141"/>
      <c r="RH339" s="141"/>
      <c r="RI339" s="141"/>
      <c r="RJ339" s="141"/>
      <c r="RK339" s="141"/>
      <c r="RL339" s="141"/>
      <c r="RM339" s="141"/>
      <c r="RN339" s="141"/>
      <c r="RO339" s="141"/>
      <c r="RP339" s="141"/>
      <c r="RQ339" s="141"/>
      <c r="RR339" s="141"/>
      <c r="RS339" s="141"/>
      <c r="RT339" s="141"/>
      <c r="RU339" s="141"/>
      <c r="RV339" s="141"/>
      <c r="RW339" s="141"/>
      <c r="RX339" s="141"/>
      <c r="RY339" s="141"/>
      <c r="RZ339" s="141"/>
      <c r="SA339" s="141"/>
      <c r="SB339" s="141"/>
      <c r="SC339" s="141"/>
      <c r="SD339" s="141"/>
      <c r="SE339" s="141"/>
      <c r="SF339" s="141"/>
      <c r="SG339" s="141"/>
      <c r="SH339" s="141"/>
      <c r="SI339" s="141"/>
      <c r="SJ339" s="141"/>
      <c r="SK339" s="141"/>
      <c r="SL339" s="141"/>
      <c r="SM339" s="141"/>
      <c r="SN339" s="141"/>
      <c r="SO339" s="141"/>
      <c r="SP339" s="141"/>
      <c r="SQ339" s="141"/>
      <c r="SR339" s="141"/>
      <c r="SS339" s="141"/>
      <c r="ST339" s="141"/>
      <c r="SU339" s="141"/>
      <c r="SV339" s="141"/>
      <c r="SW339" s="141"/>
      <c r="SX339" s="141"/>
      <c r="SY339" s="141"/>
      <c r="SZ339" s="141"/>
      <c r="TA339" s="141"/>
      <c r="TB339" s="141"/>
      <c r="TC339" s="141"/>
      <c r="TD339" s="141"/>
      <c r="TE339" s="141"/>
      <c r="TF339" s="141"/>
      <c r="TG339" s="141"/>
      <c r="TH339" s="141"/>
      <c r="TI339" s="141"/>
      <c r="TJ339" s="141"/>
      <c r="TK339" s="141"/>
      <c r="TL339" s="141"/>
      <c r="TM339" s="141"/>
      <c r="TN339" s="141"/>
      <c r="TO339" s="141"/>
      <c r="TP339" s="141"/>
      <c r="TQ339" s="141"/>
      <c r="TR339" s="141"/>
      <c r="TS339" s="141"/>
      <c r="TT339" s="141"/>
      <c r="TU339" s="141"/>
      <c r="TV339" s="141"/>
      <c r="TW339" s="141"/>
      <c r="TX339" s="141"/>
      <c r="TY339" s="141"/>
      <c r="TZ339" s="141"/>
      <c r="UA339" s="141"/>
      <c r="UB339" s="141"/>
      <c r="UC339" s="141"/>
      <c r="UD339" s="141"/>
      <c r="UE339" s="141"/>
      <c r="UF339" s="141"/>
      <c r="UG339" s="141"/>
      <c r="UH339" s="141"/>
      <c r="UI339" s="141"/>
      <c r="UJ339" s="141"/>
      <c r="UK339" s="141"/>
      <c r="UL339" s="141"/>
      <c r="UM339" s="141"/>
      <c r="UN339" s="141"/>
      <c r="UO339" s="141"/>
      <c r="UP339" s="141"/>
      <c r="UQ339" s="141"/>
      <c r="UR339" s="141"/>
      <c r="US339" s="141"/>
      <c r="UT339" s="141"/>
      <c r="UU339" s="141"/>
      <c r="UV339" s="141"/>
      <c r="UW339" s="141"/>
      <c r="UX339" s="141"/>
      <c r="UY339" s="141"/>
      <c r="UZ339" s="141"/>
      <c r="VA339" s="141"/>
      <c r="VB339" s="141"/>
      <c r="VC339" s="141"/>
      <c r="VD339" s="141"/>
      <c r="VE339" s="141"/>
      <c r="VF339" s="141"/>
      <c r="VG339" s="141"/>
      <c r="VH339" s="141"/>
      <c r="VI339" s="141"/>
      <c r="VJ339" s="141"/>
      <c r="VK339" s="141"/>
      <c r="VL339" s="141"/>
      <c r="VM339" s="141"/>
      <c r="VN339" s="141"/>
      <c r="VO339" s="141"/>
      <c r="VP339" s="141"/>
      <c r="VQ339" s="141"/>
      <c r="VR339" s="141"/>
      <c r="VS339" s="141"/>
      <c r="VT339" s="141"/>
      <c r="VU339" s="141"/>
      <c r="VV339" s="141"/>
      <c r="VW339" s="141"/>
      <c r="VX339" s="141"/>
      <c r="VY339" s="141"/>
      <c r="VZ339" s="141"/>
      <c r="WA339" s="141"/>
      <c r="WB339" s="141"/>
      <c r="WC339" s="141"/>
      <c r="WD339" s="141"/>
      <c r="WE339" s="141"/>
      <c r="WF339" s="141"/>
      <c r="WG339" s="141"/>
      <c r="WH339" s="141"/>
      <c r="WI339" s="141"/>
      <c r="WJ339" s="141"/>
      <c r="WK339" s="141"/>
      <c r="WL339" s="141"/>
      <c r="WM339" s="141"/>
      <c r="WN339" s="141"/>
      <c r="WO339" s="141"/>
      <c r="WP339" s="141"/>
      <c r="WQ339" s="141"/>
      <c r="WR339" s="141"/>
      <c r="WS339" s="141"/>
      <c r="WT339" s="141"/>
      <c r="WU339" s="141"/>
      <c r="WV339" s="141"/>
      <c r="WW339" s="141"/>
      <c r="WX339" s="141"/>
      <c r="WY339" s="141"/>
      <c r="WZ339" s="141"/>
      <c r="XA339" s="141"/>
      <c r="XB339" s="141"/>
      <c r="XC339" s="141"/>
      <c r="XD339" s="141"/>
      <c r="XE339" s="141"/>
      <c r="XF339" s="141"/>
      <c r="XG339" s="141"/>
      <c r="XH339" s="141"/>
      <c r="XI339" s="141"/>
      <c r="XJ339" s="141"/>
      <c r="XK339" s="141"/>
      <c r="XL339" s="141"/>
      <c r="XM339" s="141"/>
      <c r="XN339" s="141"/>
      <c r="XO339" s="141"/>
      <c r="XP339" s="141"/>
      <c r="XQ339" s="141"/>
      <c r="XR339" s="141"/>
      <c r="XS339" s="141"/>
      <c r="XT339" s="141"/>
      <c r="XU339" s="141"/>
      <c r="XV339" s="141"/>
      <c r="XW339" s="141"/>
      <c r="XX339" s="141"/>
      <c r="XY339" s="141"/>
      <c r="XZ339" s="141"/>
      <c r="YA339" s="141"/>
      <c r="YB339" s="141"/>
      <c r="YC339" s="141"/>
      <c r="YD339" s="141"/>
      <c r="YE339" s="141"/>
      <c r="YF339" s="141"/>
      <c r="YG339" s="141"/>
      <c r="YH339" s="141"/>
      <c r="YI339" s="141"/>
      <c r="YJ339" s="141"/>
      <c r="YK339" s="141"/>
      <c r="YL339" s="141"/>
      <c r="YM339" s="141"/>
      <c r="YN339" s="141"/>
      <c r="YO339" s="141"/>
      <c r="YP339" s="141"/>
      <c r="YQ339" s="141"/>
      <c r="YR339" s="141"/>
      <c r="YS339" s="141"/>
      <c r="YT339" s="141"/>
      <c r="YU339" s="141"/>
      <c r="YV339" s="141"/>
      <c r="YW339" s="141"/>
      <c r="YX339" s="141"/>
      <c r="YY339" s="141"/>
      <c r="YZ339" s="141"/>
      <c r="ZA339" s="141"/>
      <c r="ZB339" s="141"/>
      <c r="ZC339" s="141"/>
      <c r="ZD339" s="141"/>
      <c r="ZE339" s="141"/>
      <c r="ZF339" s="141"/>
      <c r="ZG339" s="141"/>
      <c r="ZH339" s="141"/>
      <c r="ZI339" s="141"/>
      <c r="ZJ339" s="141"/>
      <c r="ZK339" s="141"/>
      <c r="ZL339" s="141"/>
      <c r="ZM339" s="141"/>
      <c r="ZN339" s="141"/>
      <c r="ZO339" s="141"/>
      <c r="ZP339" s="141"/>
      <c r="ZQ339" s="141"/>
      <c r="ZR339" s="141"/>
      <c r="ZS339" s="141"/>
      <c r="ZT339" s="141"/>
      <c r="ZU339" s="141"/>
      <c r="ZV339" s="141"/>
      <c r="ZW339" s="141"/>
      <c r="ZX339" s="141"/>
      <c r="ZY339" s="141"/>
      <c r="ZZ339" s="141"/>
      <c r="AAA339" s="141"/>
      <c r="AAB339" s="141"/>
      <c r="AAC339" s="141"/>
      <c r="AAD339" s="141"/>
      <c r="AAE339" s="141"/>
      <c r="AAF339" s="141"/>
      <c r="AAG339" s="141"/>
      <c r="AAH339" s="141"/>
      <c r="AAI339" s="141"/>
      <c r="AAJ339" s="141"/>
      <c r="AAK339" s="141"/>
      <c r="AAL339" s="141"/>
      <c r="AAM339" s="141"/>
      <c r="AAN339" s="141"/>
      <c r="AAO339" s="141"/>
      <c r="AAP339" s="141"/>
      <c r="AAQ339" s="141"/>
      <c r="AAR339" s="141"/>
      <c r="AAS339" s="141"/>
      <c r="AAT339" s="141"/>
      <c r="AAU339" s="141"/>
      <c r="AAV339" s="141"/>
      <c r="AAW339" s="141"/>
      <c r="AAX339" s="141"/>
      <c r="AAY339" s="141"/>
      <c r="AAZ339" s="141"/>
      <c r="ABA339" s="141"/>
      <c r="ABB339" s="141"/>
      <c r="ABC339" s="141"/>
      <c r="ABD339" s="141"/>
      <c r="ABE339" s="141"/>
      <c r="ABF339" s="141"/>
      <c r="ABG339" s="141"/>
      <c r="ABH339" s="141"/>
      <c r="ABI339" s="141"/>
      <c r="ABJ339" s="141"/>
      <c r="ABK339" s="141"/>
      <c r="ABL339" s="141"/>
      <c r="ABM339" s="141"/>
      <c r="ABN339" s="141"/>
      <c r="ABO339" s="141"/>
      <c r="ABP339" s="141"/>
      <c r="ABQ339" s="141"/>
      <c r="ABR339" s="141"/>
      <c r="ABS339" s="141"/>
      <c r="ABT339" s="141"/>
      <c r="ABU339" s="141"/>
      <c r="ABV339" s="141"/>
      <c r="ABW339" s="141"/>
      <c r="ABX339" s="141"/>
      <c r="ABY339" s="141"/>
      <c r="ABZ339" s="141"/>
      <c r="ACA339" s="141"/>
      <c r="ACB339" s="141"/>
      <c r="ACC339" s="141"/>
      <c r="ACD339" s="141"/>
      <c r="ACE339" s="141"/>
      <c r="ACF339" s="141"/>
      <c r="ACG339" s="141"/>
      <c r="ACH339" s="141"/>
      <c r="ACI339" s="141"/>
      <c r="ACJ339" s="141"/>
      <c r="ACK339" s="141"/>
      <c r="ACL339" s="141"/>
      <c r="ACM339" s="141"/>
      <c r="ACN339" s="141"/>
      <c r="ACO339" s="141"/>
      <c r="ACP339" s="141"/>
      <c r="ACQ339" s="141"/>
      <c r="ACR339" s="141"/>
      <c r="ACS339" s="141"/>
      <c r="ACT339" s="141"/>
      <c r="ACU339" s="141"/>
      <c r="ACV339" s="141"/>
      <c r="ACW339" s="141"/>
      <c r="ACX339" s="141"/>
      <c r="ACY339" s="141"/>
      <c r="ACZ339" s="141"/>
      <c r="ADA339" s="141"/>
      <c r="ADB339" s="141"/>
      <c r="ADC339" s="141"/>
      <c r="ADD339" s="141"/>
      <c r="ADE339" s="141"/>
      <c r="ADF339" s="141"/>
      <c r="ADG339" s="141"/>
      <c r="ADH339" s="141"/>
      <c r="ADI339" s="141"/>
      <c r="ADJ339" s="141"/>
      <c r="ADK339" s="141"/>
      <c r="ADL339" s="141"/>
      <c r="ADM339" s="141"/>
      <c r="ADN339" s="141"/>
      <c r="ADO339" s="141"/>
      <c r="ADP339" s="141"/>
      <c r="ADQ339" s="141"/>
      <c r="ADR339" s="141"/>
      <c r="ADS339" s="141"/>
      <c r="ADT339" s="141"/>
      <c r="ADU339" s="141"/>
      <c r="ADV339" s="141"/>
      <c r="ADW339" s="141"/>
      <c r="ADX339" s="141"/>
      <c r="ADY339" s="141"/>
      <c r="ADZ339" s="141"/>
      <c r="AEA339" s="141"/>
      <c r="AEB339" s="141"/>
      <c r="AEC339" s="141"/>
      <c r="AED339" s="141"/>
    </row>
    <row r="340" spans="1:810" s="199" customFormat="1" ht="15" customHeight="1" x14ac:dyDescent="0.3">
      <c r="A340" s="192"/>
      <c r="B340" s="192"/>
      <c r="C340" s="197"/>
      <c r="D340" s="248"/>
      <c r="E340" s="200"/>
      <c r="F340" s="195"/>
      <c r="G340" s="201"/>
      <c r="H340" s="194"/>
      <c r="I340" s="201"/>
      <c r="J340" s="202"/>
      <c r="K340" s="203"/>
      <c r="L340" s="192"/>
      <c r="M340" s="193"/>
      <c r="N340" s="194"/>
      <c r="O340" s="195"/>
      <c r="P340" s="196"/>
      <c r="Q340" s="197"/>
      <c r="S340" s="198"/>
      <c r="T340" s="220" t="s">
        <v>743</v>
      </c>
      <c r="U340" s="220" t="s">
        <v>744</v>
      </c>
      <c r="V340" s="211" t="s">
        <v>745</v>
      </c>
      <c r="W340" s="246"/>
      <c r="X340" s="244"/>
      <c r="Y340" s="244"/>
      <c r="Z340" s="244"/>
      <c r="AA340" s="244"/>
      <c r="AB340" s="244"/>
      <c r="AC340" s="245"/>
      <c r="AD340" s="246"/>
      <c r="AE340" s="246"/>
      <c r="AF340" s="246"/>
      <c r="AG340" s="246"/>
      <c r="AH340" s="246"/>
      <c r="AI340" s="246"/>
      <c r="AJ340" s="246"/>
      <c r="AK340" s="246"/>
      <c r="AL340" s="246"/>
      <c r="AM340" s="246"/>
      <c r="AN340" s="246"/>
      <c r="AO340" s="246"/>
      <c r="AP340" s="141"/>
      <c r="BH340" s="141"/>
      <c r="BI340" s="141"/>
      <c r="BJ340" s="141"/>
      <c r="BK340" s="141"/>
      <c r="BL340" s="141"/>
      <c r="BM340" s="141"/>
      <c r="BN340" s="141"/>
      <c r="BO340" s="141"/>
      <c r="BP340" s="141"/>
      <c r="BQ340" s="141"/>
      <c r="BR340" s="141"/>
      <c r="BS340" s="141"/>
      <c r="BT340" s="141"/>
      <c r="BU340" s="141"/>
      <c r="BV340" s="141"/>
      <c r="BW340" s="141"/>
      <c r="BX340" s="141"/>
      <c r="BY340" s="141"/>
      <c r="BZ340" s="141"/>
      <c r="CA340" s="141"/>
      <c r="CB340" s="141"/>
      <c r="CC340" s="141"/>
      <c r="CD340" s="141"/>
      <c r="CE340" s="141"/>
      <c r="CF340" s="141"/>
      <c r="CG340" s="141"/>
      <c r="CH340" s="141"/>
      <c r="CI340" s="141"/>
      <c r="CJ340" s="141"/>
      <c r="CK340" s="141"/>
      <c r="CL340" s="141"/>
      <c r="CM340" s="141"/>
      <c r="CN340" s="141"/>
      <c r="CO340" s="141"/>
      <c r="CP340" s="141"/>
      <c r="CQ340" s="141"/>
      <c r="CR340" s="141"/>
      <c r="CS340" s="141"/>
      <c r="CT340" s="141"/>
      <c r="CU340" s="141"/>
      <c r="CV340" s="141"/>
      <c r="CW340" s="141"/>
      <c r="CX340" s="141"/>
      <c r="CY340" s="141"/>
      <c r="CZ340" s="141"/>
      <c r="DA340" s="141"/>
      <c r="DB340" s="141"/>
      <c r="DC340" s="141"/>
      <c r="DD340" s="141"/>
      <c r="DE340" s="141"/>
      <c r="DF340" s="141"/>
      <c r="DG340" s="141"/>
      <c r="DH340" s="141"/>
      <c r="DI340" s="141"/>
      <c r="DJ340" s="141"/>
      <c r="DK340" s="141"/>
      <c r="DL340" s="141"/>
      <c r="DM340" s="141"/>
      <c r="DN340" s="141"/>
      <c r="DO340" s="141"/>
      <c r="DP340" s="141"/>
      <c r="DQ340" s="141"/>
      <c r="DR340" s="141"/>
      <c r="DS340" s="141"/>
      <c r="DT340" s="141"/>
      <c r="DU340" s="141"/>
      <c r="DV340" s="141"/>
      <c r="DW340" s="141"/>
      <c r="DX340" s="141"/>
      <c r="DY340" s="141"/>
      <c r="DZ340" s="141"/>
      <c r="EA340" s="141"/>
      <c r="EB340" s="141"/>
      <c r="EC340" s="141"/>
      <c r="ED340" s="141"/>
      <c r="EE340" s="141"/>
      <c r="EF340" s="141"/>
      <c r="EG340" s="141"/>
      <c r="EH340" s="141"/>
      <c r="EI340" s="141"/>
      <c r="EJ340" s="141"/>
      <c r="EK340" s="141"/>
      <c r="EL340" s="141"/>
      <c r="EM340" s="141"/>
      <c r="EN340" s="141"/>
      <c r="EO340" s="141"/>
      <c r="EP340" s="141"/>
      <c r="EQ340" s="141"/>
      <c r="ER340" s="141"/>
      <c r="ES340" s="141"/>
      <c r="ET340" s="141"/>
      <c r="EU340" s="141"/>
      <c r="EV340" s="141"/>
      <c r="EW340" s="141"/>
      <c r="EX340" s="141"/>
      <c r="EY340" s="141"/>
      <c r="EZ340" s="141"/>
      <c r="FA340" s="141"/>
      <c r="FB340" s="141"/>
      <c r="FC340" s="141"/>
      <c r="FD340" s="141"/>
      <c r="FE340" s="141"/>
      <c r="FF340" s="141"/>
      <c r="FG340" s="141"/>
      <c r="FH340" s="141"/>
      <c r="FI340" s="141"/>
      <c r="FJ340" s="141"/>
      <c r="FK340" s="141"/>
      <c r="FL340" s="141"/>
      <c r="FM340" s="141"/>
      <c r="FN340" s="141"/>
      <c r="FO340" s="141"/>
      <c r="FP340" s="141"/>
      <c r="FQ340" s="141"/>
      <c r="FR340" s="141"/>
      <c r="FS340" s="141"/>
      <c r="FT340" s="141"/>
      <c r="FU340" s="141"/>
      <c r="FV340" s="141"/>
      <c r="FW340" s="141"/>
      <c r="FX340" s="141"/>
      <c r="FY340" s="141"/>
      <c r="FZ340" s="141"/>
      <c r="GA340" s="141"/>
      <c r="GB340" s="141"/>
      <c r="GC340" s="141"/>
      <c r="GD340" s="141"/>
      <c r="GE340" s="141"/>
      <c r="GF340" s="141"/>
      <c r="GG340" s="141"/>
      <c r="GH340" s="141"/>
      <c r="GI340" s="141"/>
      <c r="GJ340" s="141"/>
      <c r="GK340" s="141"/>
      <c r="GL340" s="141"/>
      <c r="GM340" s="141"/>
      <c r="GN340" s="141"/>
      <c r="GO340" s="141"/>
      <c r="GP340" s="141"/>
      <c r="GQ340" s="141"/>
      <c r="GR340" s="141"/>
      <c r="GS340" s="141"/>
      <c r="GT340" s="141"/>
      <c r="GU340" s="141"/>
      <c r="GV340" s="141"/>
      <c r="GW340" s="141"/>
      <c r="GX340" s="141"/>
      <c r="GY340" s="141"/>
      <c r="GZ340" s="141"/>
      <c r="HA340" s="141"/>
      <c r="HB340" s="141"/>
      <c r="HC340" s="141"/>
      <c r="HD340" s="141"/>
      <c r="HE340" s="141"/>
      <c r="HF340" s="141"/>
      <c r="HG340" s="141"/>
      <c r="HH340" s="141"/>
      <c r="HI340" s="141"/>
      <c r="HJ340" s="141"/>
      <c r="HK340" s="141"/>
      <c r="HL340" s="141"/>
      <c r="HM340" s="141"/>
      <c r="HN340" s="141"/>
      <c r="HO340" s="141"/>
      <c r="HP340" s="141"/>
      <c r="HQ340" s="141"/>
      <c r="HR340" s="141"/>
      <c r="HS340" s="141"/>
      <c r="HT340" s="141"/>
      <c r="HU340" s="141"/>
      <c r="HV340" s="141"/>
      <c r="HW340" s="141"/>
      <c r="HX340" s="141"/>
      <c r="HY340" s="141"/>
      <c r="HZ340" s="141"/>
      <c r="IA340" s="141"/>
      <c r="IB340" s="141"/>
      <c r="IC340" s="141"/>
      <c r="ID340" s="141"/>
      <c r="IE340" s="141"/>
      <c r="IF340" s="141"/>
      <c r="IG340" s="141"/>
      <c r="IH340" s="141"/>
      <c r="II340" s="141"/>
      <c r="IJ340" s="141"/>
      <c r="IK340" s="141"/>
      <c r="IL340" s="141"/>
      <c r="IM340" s="141"/>
      <c r="IN340" s="141"/>
      <c r="IO340" s="141"/>
      <c r="IP340" s="141"/>
      <c r="IQ340" s="141"/>
      <c r="IR340" s="141"/>
      <c r="IS340" s="141"/>
      <c r="IT340" s="141"/>
      <c r="IU340" s="141"/>
      <c r="IV340" s="141"/>
      <c r="IW340" s="141"/>
      <c r="IX340" s="141"/>
      <c r="IY340" s="141"/>
      <c r="IZ340" s="141"/>
      <c r="JA340" s="141"/>
      <c r="JB340" s="141"/>
      <c r="JC340" s="141"/>
      <c r="JD340" s="141"/>
      <c r="JE340" s="141"/>
      <c r="JF340" s="141"/>
      <c r="JG340" s="141"/>
      <c r="JH340" s="141"/>
      <c r="JI340" s="141"/>
      <c r="JJ340" s="141"/>
      <c r="JK340" s="141"/>
      <c r="JL340" s="141"/>
      <c r="JM340" s="141"/>
      <c r="JN340" s="141"/>
      <c r="JO340" s="141"/>
      <c r="JP340" s="141"/>
      <c r="JQ340" s="141"/>
      <c r="JR340" s="141"/>
      <c r="JS340" s="141"/>
      <c r="JT340" s="141"/>
      <c r="JU340" s="141"/>
      <c r="JV340" s="141"/>
      <c r="JW340" s="141"/>
      <c r="JX340" s="141"/>
      <c r="JY340" s="141"/>
      <c r="JZ340" s="141"/>
      <c r="KA340" s="141"/>
      <c r="KB340" s="141"/>
      <c r="KC340" s="141"/>
      <c r="KD340" s="141"/>
      <c r="KE340" s="141"/>
      <c r="KF340" s="141"/>
      <c r="KG340" s="141"/>
      <c r="KH340" s="141"/>
      <c r="KI340" s="141"/>
      <c r="KJ340" s="141"/>
      <c r="KK340" s="141"/>
      <c r="KL340" s="141"/>
      <c r="KM340" s="141"/>
      <c r="KN340" s="141"/>
      <c r="KO340" s="141"/>
      <c r="KP340" s="141"/>
      <c r="KQ340" s="141"/>
      <c r="KR340" s="141"/>
      <c r="KS340" s="141"/>
      <c r="KT340" s="141"/>
      <c r="KU340" s="141"/>
      <c r="KV340" s="141"/>
      <c r="KW340" s="141"/>
      <c r="KX340" s="141"/>
      <c r="KY340" s="141"/>
      <c r="KZ340" s="141"/>
      <c r="LA340" s="141"/>
      <c r="LB340" s="141"/>
      <c r="LC340" s="141"/>
      <c r="LD340" s="141"/>
      <c r="LE340" s="141"/>
      <c r="LF340" s="141"/>
      <c r="LG340" s="141"/>
      <c r="LH340" s="141"/>
      <c r="LI340" s="141"/>
      <c r="LJ340" s="141"/>
      <c r="LK340" s="141"/>
      <c r="LL340" s="141"/>
      <c r="LM340" s="141"/>
      <c r="LN340" s="141"/>
      <c r="LO340" s="141"/>
      <c r="LP340" s="141"/>
      <c r="LQ340" s="141"/>
      <c r="LR340" s="141"/>
      <c r="LS340" s="141"/>
      <c r="LT340" s="141"/>
      <c r="LU340" s="141"/>
      <c r="LV340" s="141"/>
      <c r="LW340" s="141"/>
      <c r="LX340" s="141"/>
      <c r="LY340" s="141"/>
      <c r="LZ340" s="141"/>
      <c r="MA340" s="141"/>
      <c r="MB340" s="141"/>
      <c r="MC340" s="141"/>
      <c r="MD340" s="141"/>
      <c r="ME340" s="141"/>
      <c r="MF340" s="141"/>
      <c r="MG340" s="141"/>
      <c r="MH340" s="141"/>
      <c r="MI340" s="141"/>
      <c r="MJ340" s="141"/>
      <c r="MK340" s="141"/>
      <c r="ML340" s="141"/>
      <c r="MM340" s="141"/>
      <c r="MN340" s="141"/>
      <c r="MO340" s="141"/>
      <c r="MP340" s="141"/>
      <c r="MQ340" s="141"/>
      <c r="MR340" s="141"/>
      <c r="MS340" s="141"/>
      <c r="MT340" s="141"/>
      <c r="MU340" s="141"/>
      <c r="MV340" s="141"/>
      <c r="MW340" s="141"/>
      <c r="MX340" s="141"/>
      <c r="MY340" s="141"/>
      <c r="MZ340" s="141"/>
      <c r="NA340" s="141"/>
      <c r="NB340" s="141"/>
      <c r="NC340" s="141"/>
      <c r="ND340" s="141"/>
      <c r="NE340" s="141"/>
      <c r="NF340" s="141"/>
      <c r="NG340" s="141"/>
      <c r="NH340" s="141"/>
      <c r="NI340" s="141"/>
      <c r="NJ340" s="141"/>
      <c r="NK340" s="141"/>
      <c r="NL340" s="141"/>
      <c r="NM340" s="141"/>
      <c r="NN340" s="141"/>
      <c r="NO340" s="141"/>
      <c r="NP340" s="141"/>
      <c r="NQ340" s="141"/>
      <c r="NR340" s="141"/>
      <c r="NS340" s="141"/>
      <c r="NT340" s="141"/>
      <c r="NU340" s="141"/>
      <c r="NV340" s="141"/>
      <c r="NW340" s="141"/>
      <c r="NX340" s="141"/>
      <c r="NY340" s="141"/>
      <c r="NZ340" s="141"/>
      <c r="OA340" s="141"/>
      <c r="OB340" s="141"/>
      <c r="OC340" s="141"/>
      <c r="OD340" s="141"/>
      <c r="OE340" s="141"/>
      <c r="OF340" s="141"/>
      <c r="OG340" s="141"/>
      <c r="OH340" s="141"/>
      <c r="OI340" s="141"/>
      <c r="OJ340" s="141"/>
      <c r="OK340" s="141"/>
      <c r="OL340" s="141"/>
      <c r="OM340" s="141"/>
      <c r="ON340" s="141"/>
      <c r="OO340" s="141"/>
      <c r="OP340" s="141"/>
      <c r="OQ340" s="141"/>
      <c r="OR340" s="141"/>
      <c r="OS340" s="141"/>
      <c r="OT340" s="141"/>
      <c r="OU340" s="141"/>
      <c r="OV340" s="141"/>
      <c r="OW340" s="141"/>
      <c r="OX340" s="141"/>
      <c r="OY340" s="141"/>
      <c r="OZ340" s="141"/>
      <c r="PA340" s="141"/>
      <c r="PB340" s="141"/>
      <c r="PC340" s="141"/>
      <c r="PD340" s="141"/>
      <c r="PE340" s="141"/>
      <c r="PF340" s="141"/>
      <c r="PG340" s="141"/>
      <c r="PH340" s="141"/>
      <c r="PI340" s="141"/>
      <c r="PJ340" s="141"/>
      <c r="PK340" s="141"/>
      <c r="PL340" s="141"/>
      <c r="PM340" s="141"/>
      <c r="PN340" s="141"/>
      <c r="PO340" s="141"/>
      <c r="PP340" s="141"/>
      <c r="PQ340" s="141"/>
      <c r="PR340" s="141"/>
      <c r="PS340" s="141"/>
      <c r="PT340" s="141"/>
      <c r="PU340" s="141"/>
      <c r="PV340" s="141"/>
      <c r="PW340" s="141"/>
      <c r="PX340" s="141"/>
      <c r="PY340" s="141"/>
      <c r="PZ340" s="141"/>
      <c r="QA340" s="141"/>
      <c r="QB340" s="141"/>
      <c r="QC340" s="141"/>
      <c r="QD340" s="141"/>
      <c r="QE340" s="141"/>
      <c r="QF340" s="141"/>
      <c r="QG340" s="141"/>
      <c r="QH340" s="141"/>
      <c r="QI340" s="141"/>
      <c r="QJ340" s="141"/>
      <c r="QK340" s="141"/>
      <c r="QL340" s="141"/>
      <c r="QM340" s="141"/>
      <c r="QN340" s="141"/>
      <c r="QO340" s="141"/>
      <c r="QP340" s="141"/>
      <c r="QQ340" s="141"/>
      <c r="QR340" s="141"/>
      <c r="QS340" s="141"/>
      <c r="QT340" s="141"/>
      <c r="QU340" s="141"/>
      <c r="QV340" s="141"/>
      <c r="QW340" s="141"/>
      <c r="QX340" s="141"/>
      <c r="QY340" s="141"/>
      <c r="QZ340" s="141"/>
      <c r="RA340" s="141"/>
      <c r="RB340" s="141"/>
      <c r="RC340" s="141"/>
      <c r="RD340" s="141"/>
      <c r="RE340" s="141"/>
      <c r="RF340" s="141"/>
      <c r="RG340" s="141"/>
      <c r="RH340" s="141"/>
      <c r="RI340" s="141"/>
      <c r="RJ340" s="141"/>
      <c r="RK340" s="141"/>
      <c r="RL340" s="141"/>
      <c r="RM340" s="141"/>
      <c r="RN340" s="141"/>
      <c r="RO340" s="141"/>
      <c r="RP340" s="141"/>
      <c r="RQ340" s="141"/>
      <c r="RR340" s="141"/>
      <c r="RS340" s="141"/>
      <c r="RT340" s="141"/>
      <c r="RU340" s="141"/>
      <c r="RV340" s="141"/>
      <c r="RW340" s="141"/>
      <c r="RX340" s="141"/>
      <c r="RY340" s="141"/>
      <c r="RZ340" s="141"/>
      <c r="SA340" s="141"/>
      <c r="SB340" s="141"/>
      <c r="SC340" s="141"/>
      <c r="SD340" s="141"/>
      <c r="SE340" s="141"/>
      <c r="SF340" s="141"/>
      <c r="SG340" s="141"/>
      <c r="SH340" s="141"/>
      <c r="SI340" s="141"/>
      <c r="SJ340" s="141"/>
      <c r="SK340" s="141"/>
      <c r="SL340" s="141"/>
      <c r="SM340" s="141"/>
      <c r="SN340" s="141"/>
      <c r="SO340" s="141"/>
      <c r="SP340" s="141"/>
      <c r="SQ340" s="141"/>
      <c r="SR340" s="141"/>
      <c r="SS340" s="141"/>
      <c r="ST340" s="141"/>
      <c r="SU340" s="141"/>
      <c r="SV340" s="141"/>
      <c r="SW340" s="141"/>
      <c r="SX340" s="141"/>
      <c r="SY340" s="141"/>
      <c r="SZ340" s="141"/>
      <c r="TA340" s="141"/>
      <c r="TB340" s="141"/>
      <c r="TC340" s="141"/>
      <c r="TD340" s="141"/>
      <c r="TE340" s="141"/>
      <c r="TF340" s="141"/>
      <c r="TG340" s="141"/>
      <c r="TH340" s="141"/>
      <c r="TI340" s="141"/>
      <c r="TJ340" s="141"/>
      <c r="TK340" s="141"/>
      <c r="TL340" s="141"/>
      <c r="TM340" s="141"/>
      <c r="TN340" s="141"/>
      <c r="TO340" s="141"/>
      <c r="TP340" s="141"/>
      <c r="TQ340" s="141"/>
      <c r="TR340" s="141"/>
      <c r="TS340" s="141"/>
      <c r="TT340" s="141"/>
      <c r="TU340" s="141"/>
      <c r="TV340" s="141"/>
      <c r="TW340" s="141"/>
      <c r="TX340" s="141"/>
      <c r="TY340" s="141"/>
      <c r="TZ340" s="141"/>
      <c r="UA340" s="141"/>
      <c r="UB340" s="141"/>
      <c r="UC340" s="141"/>
      <c r="UD340" s="141"/>
      <c r="UE340" s="141"/>
      <c r="UF340" s="141"/>
      <c r="UG340" s="141"/>
      <c r="UH340" s="141"/>
      <c r="UI340" s="141"/>
      <c r="UJ340" s="141"/>
      <c r="UK340" s="141"/>
      <c r="UL340" s="141"/>
      <c r="UM340" s="141"/>
      <c r="UN340" s="141"/>
      <c r="UO340" s="141"/>
      <c r="UP340" s="141"/>
      <c r="UQ340" s="141"/>
      <c r="UR340" s="141"/>
      <c r="US340" s="141"/>
      <c r="UT340" s="141"/>
      <c r="UU340" s="141"/>
      <c r="UV340" s="141"/>
      <c r="UW340" s="141"/>
      <c r="UX340" s="141"/>
      <c r="UY340" s="141"/>
      <c r="UZ340" s="141"/>
      <c r="VA340" s="141"/>
      <c r="VB340" s="141"/>
      <c r="VC340" s="141"/>
      <c r="VD340" s="141"/>
      <c r="VE340" s="141"/>
      <c r="VF340" s="141"/>
      <c r="VG340" s="141"/>
      <c r="VH340" s="141"/>
      <c r="VI340" s="141"/>
      <c r="VJ340" s="141"/>
      <c r="VK340" s="141"/>
      <c r="VL340" s="141"/>
      <c r="VM340" s="141"/>
      <c r="VN340" s="141"/>
      <c r="VO340" s="141"/>
      <c r="VP340" s="141"/>
      <c r="VQ340" s="141"/>
      <c r="VR340" s="141"/>
      <c r="VS340" s="141"/>
      <c r="VT340" s="141"/>
      <c r="VU340" s="141"/>
      <c r="VV340" s="141"/>
      <c r="VW340" s="141"/>
      <c r="VX340" s="141"/>
      <c r="VY340" s="141"/>
      <c r="VZ340" s="141"/>
      <c r="WA340" s="141"/>
      <c r="WB340" s="141"/>
      <c r="WC340" s="141"/>
      <c r="WD340" s="141"/>
      <c r="WE340" s="141"/>
      <c r="WF340" s="141"/>
      <c r="WG340" s="141"/>
      <c r="WH340" s="141"/>
      <c r="WI340" s="141"/>
      <c r="WJ340" s="141"/>
      <c r="WK340" s="141"/>
      <c r="WL340" s="141"/>
      <c r="WM340" s="141"/>
      <c r="WN340" s="141"/>
      <c r="WO340" s="141"/>
      <c r="WP340" s="141"/>
      <c r="WQ340" s="141"/>
      <c r="WR340" s="141"/>
      <c r="WS340" s="141"/>
      <c r="WT340" s="141"/>
      <c r="WU340" s="141"/>
      <c r="WV340" s="141"/>
      <c r="WW340" s="141"/>
      <c r="WX340" s="141"/>
      <c r="WY340" s="141"/>
      <c r="WZ340" s="141"/>
      <c r="XA340" s="141"/>
      <c r="XB340" s="141"/>
      <c r="XC340" s="141"/>
      <c r="XD340" s="141"/>
      <c r="XE340" s="141"/>
      <c r="XF340" s="141"/>
      <c r="XG340" s="141"/>
      <c r="XH340" s="141"/>
      <c r="XI340" s="141"/>
      <c r="XJ340" s="141"/>
      <c r="XK340" s="141"/>
      <c r="XL340" s="141"/>
      <c r="XM340" s="141"/>
      <c r="XN340" s="141"/>
      <c r="XO340" s="141"/>
      <c r="XP340" s="141"/>
      <c r="XQ340" s="141"/>
      <c r="XR340" s="141"/>
      <c r="XS340" s="141"/>
      <c r="XT340" s="141"/>
      <c r="XU340" s="141"/>
      <c r="XV340" s="141"/>
      <c r="XW340" s="141"/>
      <c r="XX340" s="141"/>
      <c r="XY340" s="141"/>
      <c r="XZ340" s="141"/>
      <c r="YA340" s="141"/>
      <c r="YB340" s="141"/>
      <c r="YC340" s="141"/>
      <c r="YD340" s="141"/>
      <c r="YE340" s="141"/>
      <c r="YF340" s="141"/>
      <c r="YG340" s="141"/>
      <c r="YH340" s="141"/>
      <c r="YI340" s="141"/>
      <c r="YJ340" s="141"/>
      <c r="YK340" s="141"/>
      <c r="YL340" s="141"/>
      <c r="YM340" s="141"/>
      <c r="YN340" s="141"/>
      <c r="YO340" s="141"/>
      <c r="YP340" s="141"/>
      <c r="YQ340" s="141"/>
      <c r="YR340" s="141"/>
      <c r="YS340" s="141"/>
      <c r="YT340" s="141"/>
      <c r="YU340" s="141"/>
      <c r="YV340" s="141"/>
      <c r="YW340" s="141"/>
      <c r="YX340" s="141"/>
      <c r="YY340" s="141"/>
      <c r="YZ340" s="141"/>
      <c r="ZA340" s="141"/>
      <c r="ZB340" s="141"/>
      <c r="ZC340" s="141"/>
      <c r="ZD340" s="141"/>
      <c r="ZE340" s="141"/>
      <c r="ZF340" s="141"/>
      <c r="ZG340" s="141"/>
      <c r="ZH340" s="141"/>
      <c r="ZI340" s="141"/>
      <c r="ZJ340" s="141"/>
      <c r="ZK340" s="141"/>
      <c r="ZL340" s="141"/>
      <c r="ZM340" s="141"/>
      <c r="ZN340" s="141"/>
      <c r="ZO340" s="141"/>
      <c r="ZP340" s="141"/>
      <c r="ZQ340" s="141"/>
      <c r="ZR340" s="141"/>
      <c r="ZS340" s="141"/>
      <c r="ZT340" s="141"/>
      <c r="ZU340" s="141"/>
      <c r="ZV340" s="141"/>
      <c r="ZW340" s="141"/>
      <c r="ZX340" s="141"/>
      <c r="ZY340" s="141"/>
      <c r="ZZ340" s="141"/>
      <c r="AAA340" s="141"/>
      <c r="AAB340" s="141"/>
      <c r="AAC340" s="141"/>
      <c r="AAD340" s="141"/>
      <c r="AAE340" s="141"/>
      <c r="AAF340" s="141"/>
      <c r="AAG340" s="141"/>
      <c r="AAH340" s="141"/>
      <c r="AAI340" s="141"/>
      <c r="AAJ340" s="141"/>
      <c r="AAK340" s="141"/>
      <c r="AAL340" s="141"/>
      <c r="AAM340" s="141"/>
      <c r="AAN340" s="141"/>
      <c r="AAO340" s="141"/>
      <c r="AAP340" s="141"/>
      <c r="AAQ340" s="141"/>
      <c r="AAR340" s="141"/>
      <c r="AAS340" s="141"/>
      <c r="AAT340" s="141"/>
      <c r="AAU340" s="141"/>
      <c r="AAV340" s="141"/>
      <c r="AAW340" s="141"/>
      <c r="AAX340" s="141"/>
      <c r="AAY340" s="141"/>
      <c r="AAZ340" s="141"/>
      <c r="ABA340" s="141"/>
      <c r="ABB340" s="141"/>
      <c r="ABC340" s="141"/>
      <c r="ABD340" s="141"/>
      <c r="ABE340" s="141"/>
      <c r="ABF340" s="141"/>
      <c r="ABG340" s="141"/>
      <c r="ABH340" s="141"/>
      <c r="ABI340" s="141"/>
      <c r="ABJ340" s="141"/>
      <c r="ABK340" s="141"/>
      <c r="ABL340" s="141"/>
      <c r="ABM340" s="141"/>
      <c r="ABN340" s="141"/>
      <c r="ABO340" s="141"/>
      <c r="ABP340" s="141"/>
      <c r="ABQ340" s="141"/>
      <c r="ABR340" s="141"/>
      <c r="ABS340" s="141"/>
      <c r="ABT340" s="141"/>
      <c r="ABU340" s="141"/>
      <c r="ABV340" s="141"/>
      <c r="ABW340" s="141"/>
      <c r="ABX340" s="141"/>
      <c r="ABY340" s="141"/>
      <c r="ABZ340" s="141"/>
      <c r="ACA340" s="141"/>
      <c r="ACB340" s="141"/>
      <c r="ACC340" s="141"/>
      <c r="ACD340" s="141"/>
      <c r="ACE340" s="141"/>
      <c r="ACF340" s="141"/>
      <c r="ACG340" s="141"/>
      <c r="ACH340" s="141"/>
      <c r="ACI340" s="141"/>
      <c r="ACJ340" s="141"/>
      <c r="ACK340" s="141"/>
      <c r="ACL340" s="141"/>
      <c r="ACM340" s="141"/>
      <c r="ACN340" s="141"/>
      <c r="ACO340" s="141"/>
      <c r="ACP340" s="141"/>
      <c r="ACQ340" s="141"/>
      <c r="ACR340" s="141"/>
      <c r="ACS340" s="141"/>
      <c r="ACT340" s="141"/>
      <c r="ACU340" s="141"/>
      <c r="ACV340" s="141"/>
      <c r="ACW340" s="141"/>
      <c r="ACX340" s="141"/>
      <c r="ACY340" s="141"/>
      <c r="ACZ340" s="141"/>
      <c r="ADA340" s="141"/>
      <c r="ADB340" s="141"/>
      <c r="ADC340" s="141"/>
      <c r="ADD340" s="141"/>
      <c r="ADE340" s="141"/>
      <c r="ADF340" s="141"/>
      <c r="ADG340" s="141"/>
      <c r="ADH340" s="141"/>
      <c r="ADI340" s="141"/>
      <c r="ADJ340" s="141"/>
      <c r="ADK340" s="141"/>
      <c r="ADL340" s="141"/>
      <c r="ADM340" s="141"/>
      <c r="ADN340" s="141"/>
      <c r="ADO340" s="141"/>
      <c r="ADP340" s="141"/>
      <c r="ADQ340" s="141"/>
      <c r="ADR340" s="141"/>
      <c r="ADS340" s="141"/>
      <c r="ADT340" s="141"/>
      <c r="ADU340" s="141"/>
      <c r="ADV340" s="141"/>
      <c r="ADW340" s="141"/>
      <c r="ADX340" s="141"/>
      <c r="ADY340" s="141"/>
      <c r="ADZ340" s="141"/>
      <c r="AEA340" s="141"/>
      <c r="AEB340" s="141"/>
      <c r="AEC340" s="141"/>
      <c r="AED340" s="141"/>
    </row>
    <row r="341" spans="1:810" s="199" customFormat="1" ht="15" customHeight="1" x14ac:dyDescent="0.3">
      <c r="A341" s="192"/>
      <c r="B341" s="192"/>
      <c r="C341" s="197"/>
      <c r="D341" s="248"/>
      <c r="E341" s="200"/>
      <c r="F341" s="195"/>
      <c r="G341" s="201"/>
      <c r="H341" s="194"/>
      <c r="I341" s="201"/>
      <c r="J341" s="202"/>
      <c r="K341" s="203"/>
      <c r="L341" s="192"/>
      <c r="M341" s="193"/>
      <c r="N341" s="194"/>
      <c r="O341" s="195"/>
      <c r="P341" s="196"/>
      <c r="Q341" s="197"/>
      <c r="S341" s="198"/>
      <c r="T341" s="220" t="s">
        <v>746</v>
      </c>
      <c r="U341" s="220" t="s">
        <v>747</v>
      </c>
      <c r="V341" s="211" t="s">
        <v>748</v>
      </c>
      <c r="W341" s="246"/>
      <c r="X341" s="244"/>
      <c r="Y341" s="244"/>
      <c r="Z341" s="244"/>
      <c r="AA341" s="244"/>
      <c r="AB341" s="244"/>
      <c r="AC341" s="245"/>
      <c r="AD341" s="246"/>
      <c r="AE341" s="246"/>
      <c r="AF341" s="246"/>
      <c r="AG341" s="246"/>
      <c r="AH341" s="246"/>
      <c r="AI341" s="246"/>
      <c r="AJ341" s="246"/>
      <c r="AK341" s="246"/>
      <c r="AL341" s="246"/>
      <c r="AM341" s="246"/>
      <c r="AN341" s="246"/>
      <c r="AO341" s="246"/>
      <c r="AP341" s="141"/>
      <c r="BH341" s="141"/>
      <c r="BI341" s="141"/>
      <c r="BJ341" s="141"/>
      <c r="BK341" s="141"/>
      <c r="BL341" s="141"/>
      <c r="BM341" s="141"/>
      <c r="BN341" s="141"/>
      <c r="BO341" s="141"/>
      <c r="BP341" s="141"/>
      <c r="BQ341" s="141"/>
      <c r="BR341" s="141"/>
      <c r="BS341" s="141"/>
      <c r="BT341" s="141"/>
      <c r="BU341" s="141"/>
      <c r="BV341" s="141"/>
      <c r="BW341" s="141"/>
      <c r="BX341" s="141"/>
      <c r="BY341" s="141"/>
      <c r="BZ341" s="141"/>
      <c r="CA341" s="141"/>
      <c r="CB341" s="141"/>
      <c r="CC341" s="141"/>
      <c r="CD341" s="141"/>
      <c r="CE341" s="141"/>
      <c r="CF341" s="141"/>
      <c r="CG341" s="141"/>
      <c r="CH341" s="141"/>
      <c r="CI341" s="141"/>
      <c r="CJ341" s="141"/>
      <c r="CK341" s="141"/>
      <c r="CL341" s="141"/>
      <c r="CM341" s="141"/>
      <c r="CN341" s="141"/>
      <c r="CO341" s="141"/>
      <c r="CP341" s="141"/>
      <c r="CQ341" s="141"/>
      <c r="CR341" s="141"/>
      <c r="CS341" s="141"/>
      <c r="CT341" s="141"/>
      <c r="CU341" s="141"/>
      <c r="CV341" s="141"/>
      <c r="CW341" s="141"/>
      <c r="CX341" s="141"/>
      <c r="CY341" s="141"/>
      <c r="CZ341" s="141"/>
      <c r="DA341" s="141"/>
      <c r="DB341" s="141"/>
      <c r="DC341" s="141"/>
      <c r="DD341" s="141"/>
      <c r="DE341" s="141"/>
      <c r="DF341" s="141"/>
      <c r="DG341" s="141"/>
      <c r="DH341" s="141"/>
      <c r="DI341" s="141"/>
      <c r="DJ341" s="141"/>
      <c r="DK341" s="141"/>
      <c r="DL341" s="141"/>
      <c r="DM341" s="141"/>
      <c r="DN341" s="141"/>
      <c r="DO341" s="141"/>
      <c r="DP341" s="141"/>
      <c r="DQ341" s="141"/>
      <c r="DR341" s="141"/>
      <c r="DS341" s="141"/>
      <c r="DT341" s="141"/>
      <c r="DU341" s="141"/>
      <c r="DV341" s="141"/>
      <c r="DW341" s="141"/>
      <c r="DX341" s="141"/>
      <c r="DY341" s="141"/>
      <c r="DZ341" s="141"/>
      <c r="EA341" s="141"/>
      <c r="EB341" s="141"/>
      <c r="EC341" s="141"/>
      <c r="ED341" s="141"/>
      <c r="EE341" s="141"/>
      <c r="EF341" s="141"/>
      <c r="EG341" s="141"/>
      <c r="EH341" s="141"/>
      <c r="EI341" s="141"/>
      <c r="EJ341" s="141"/>
      <c r="EK341" s="141"/>
      <c r="EL341" s="141"/>
      <c r="EM341" s="141"/>
      <c r="EN341" s="141"/>
      <c r="EO341" s="141"/>
      <c r="EP341" s="141"/>
      <c r="EQ341" s="141"/>
      <c r="ER341" s="141"/>
      <c r="ES341" s="141"/>
      <c r="ET341" s="141"/>
      <c r="EU341" s="141"/>
      <c r="EV341" s="141"/>
      <c r="EW341" s="141"/>
      <c r="EX341" s="141"/>
      <c r="EY341" s="141"/>
      <c r="EZ341" s="141"/>
      <c r="FA341" s="141"/>
      <c r="FB341" s="141"/>
      <c r="FC341" s="141"/>
      <c r="FD341" s="141"/>
      <c r="FE341" s="141"/>
      <c r="FF341" s="141"/>
      <c r="FG341" s="141"/>
      <c r="FH341" s="141"/>
      <c r="FI341" s="141"/>
      <c r="FJ341" s="141"/>
      <c r="FK341" s="141"/>
      <c r="FL341" s="141"/>
      <c r="FM341" s="141"/>
      <c r="FN341" s="141"/>
      <c r="FO341" s="141"/>
      <c r="FP341" s="141"/>
      <c r="FQ341" s="141"/>
      <c r="FR341" s="141"/>
      <c r="FS341" s="141"/>
      <c r="FT341" s="141"/>
      <c r="FU341" s="141"/>
      <c r="FV341" s="141"/>
      <c r="FW341" s="141"/>
      <c r="FX341" s="141"/>
      <c r="FY341" s="141"/>
      <c r="FZ341" s="141"/>
      <c r="GA341" s="141"/>
      <c r="GB341" s="141"/>
      <c r="GC341" s="141"/>
      <c r="GD341" s="141"/>
      <c r="GE341" s="141"/>
      <c r="GF341" s="141"/>
      <c r="GG341" s="141"/>
      <c r="GH341" s="141"/>
      <c r="GI341" s="141"/>
      <c r="GJ341" s="141"/>
      <c r="GK341" s="141"/>
      <c r="GL341" s="141"/>
      <c r="GM341" s="141"/>
      <c r="GN341" s="141"/>
      <c r="GO341" s="141"/>
      <c r="GP341" s="141"/>
      <c r="GQ341" s="141"/>
      <c r="GR341" s="141"/>
      <c r="GS341" s="141"/>
      <c r="GT341" s="141"/>
      <c r="GU341" s="141"/>
      <c r="GV341" s="141"/>
      <c r="GW341" s="141"/>
      <c r="GX341" s="141"/>
      <c r="GY341" s="141"/>
      <c r="GZ341" s="141"/>
      <c r="HA341" s="141"/>
      <c r="HB341" s="141"/>
      <c r="HC341" s="141"/>
      <c r="HD341" s="141"/>
      <c r="HE341" s="141"/>
      <c r="HF341" s="141"/>
      <c r="HG341" s="141"/>
      <c r="HH341" s="141"/>
      <c r="HI341" s="141"/>
      <c r="HJ341" s="141"/>
      <c r="HK341" s="141"/>
      <c r="HL341" s="141"/>
      <c r="HM341" s="141"/>
      <c r="HN341" s="141"/>
      <c r="HO341" s="141"/>
      <c r="HP341" s="141"/>
      <c r="HQ341" s="141"/>
      <c r="HR341" s="141"/>
      <c r="HS341" s="141"/>
      <c r="HT341" s="141"/>
      <c r="HU341" s="141"/>
      <c r="HV341" s="141"/>
      <c r="HW341" s="141"/>
      <c r="HX341" s="141"/>
      <c r="HY341" s="141"/>
      <c r="HZ341" s="141"/>
      <c r="IA341" s="141"/>
      <c r="IB341" s="141"/>
      <c r="IC341" s="141"/>
      <c r="ID341" s="141"/>
      <c r="IE341" s="141"/>
      <c r="IF341" s="141"/>
      <c r="IG341" s="141"/>
      <c r="IH341" s="141"/>
      <c r="II341" s="141"/>
      <c r="IJ341" s="141"/>
      <c r="IK341" s="141"/>
      <c r="IL341" s="141"/>
      <c r="IM341" s="141"/>
      <c r="IN341" s="141"/>
      <c r="IO341" s="141"/>
      <c r="IP341" s="141"/>
      <c r="IQ341" s="141"/>
      <c r="IR341" s="141"/>
      <c r="IS341" s="141"/>
      <c r="IT341" s="141"/>
      <c r="IU341" s="141"/>
      <c r="IV341" s="141"/>
      <c r="IW341" s="141"/>
      <c r="IX341" s="141"/>
      <c r="IY341" s="141"/>
      <c r="IZ341" s="141"/>
      <c r="JA341" s="141"/>
      <c r="JB341" s="141"/>
      <c r="JC341" s="141"/>
      <c r="JD341" s="141"/>
      <c r="JE341" s="141"/>
      <c r="JF341" s="141"/>
      <c r="JG341" s="141"/>
      <c r="JH341" s="141"/>
      <c r="JI341" s="141"/>
      <c r="JJ341" s="141"/>
      <c r="JK341" s="141"/>
      <c r="JL341" s="141"/>
      <c r="JM341" s="141"/>
      <c r="JN341" s="141"/>
      <c r="JO341" s="141"/>
      <c r="JP341" s="141"/>
      <c r="JQ341" s="141"/>
      <c r="JR341" s="141"/>
      <c r="JS341" s="141"/>
      <c r="JT341" s="141"/>
      <c r="JU341" s="141"/>
      <c r="JV341" s="141"/>
      <c r="JW341" s="141"/>
      <c r="JX341" s="141"/>
      <c r="JY341" s="141"/>
      <c r="JZ341" s="141"/>
      <c r="KA341" s="141"/>
      <c r="KB341" s="141"/>
      <c r="KC341" s="141"/>
      <c r="KD341" s="141"/>
      <c r="KE341" s="141"/>
      <c r="KF341" s="141"/>
      <c r="KG341" s="141"/>
      <c r="KH341" s="141"/>
      <c r="KI341" s="141"/>
      <c r="KJ341" s="141"/>
      <c r="KK341" s="141"/>
      <c r="KL341" s="141"/>
      <c r="KM341" s="141"/>
      <c r="KN341" s="141"/>
      <c r="KO341" s="141"/>
      <c r="KP341" s="141"/>
      <c r="KQ341" s="141"/>
      <c r="KR341" s="141"/>
      <c r="KS341" s="141"/>
      <c r="KT341" s="141"/>
      <c r="KU341" s="141"/>
      <c r="KV341" s="141"/>
      <c r="KW341" s="141"/>
      <c r="KX341" s="141"/>
      <c r="KY341" s="141"/>
      <c r="KZ341" s="141"/>
      <c r="LA341" s="141"/>
      <c r="LB341" s="141"/>
      <c r="LC341" s="141"/>
      <c r="LD341" s="141"/>
      <c r="LE341" s="141"/>
      <c r="LF341" s="141"/>
      <c r="LG341" s="141"/>
      <c r="LH341" s="141"/>
      <c r="LI341" s="141"/>
      <c r="LJ341" s="141"/>
      <c r="LK341" s="141"/>
      <c r="LL341" s="141"/>
      <c r="LM341" s="141"/>
      <c r="LN341" s="141"/>
      <c r="LO341" s="141"/>
      <c r="LP341" s="141"/>
      <c r="LQ341" s="141"/>
      <c r="LR341" s="141"/>
      <c r="LS341" s="141"/>
      <c r="LT341" s="141"/>
      <c r="LU341" s="141"/>
      <c r="LV341" s="141"/>
      <c r="LW341" s="141"/>
      <c r="LX341" s="141"/>
      <c r="LY341" s="141"/>
      <c r="LZ341" s="141"/>
      <c r="MA341" s="141"/>
      <c r="MB341" s="141"/>
      <c r="MC341" s="141"/>
      <c r="MD341" s="141"/>
      <c r="ME341" s="141"/>
      <c r="MF341" s="141"/>
      <c r="MG341" s="141"/>
      <c r="MH341" s="141"/>
      <c r="MI341" s="141"/>
      <c r="MJ341" s="141"/>
      <c r="MK341" s="141"/>
      <c r="ML341" s="141"/>
      <c r="MM341" s="141"/>
      <c r="MN341" s="141"/>
      <c r="MO341" s="141"/>
      <c r="MP341" s="141"/>
      <c r="MQ341" s="141"/>
      <c r="MR341" s="141"/>
      <c r="MS341" s="141"/>
      <c r="MT341" s="141"/>
      <c r="MU341" s="141"/>
      <c r="MV341" s="141"/>
      <c r="MW341" s="141"/>
      <c r="MX341" s="141"/>
      <c r="MY341" s="141"/>
      <c r="MZ341" s="141"/>
      <c r="NA341" s="141"/>
      <c r="NB341" s="141"/>
      <c r="NC341" s="141"/>
      <c r="ND341" s="141"/>
      <c r="NE341" s="141"/>
      <c r="NF341" s="141"/>
      <c r="NG341" s="141"/>
      <c r="NH341" s="141"/>
      <c r="NI341" s="141"/>
      <c r="NJ341" s="141"/>
      <c r="NK341" s="141"/>
      <c r="NL341" s="141"/>
      <c r="NM341" s="141"/>
      <c r="NN341" s="141"/>
      <c r="NO341" s="141"/>
      <c r="NP341" s="141"/>
      <c r="NQ341" s="141"/>
      <c r="NR341" s="141"/>
      <c r="NS341" s="141"/>
      <c r="NT341" s="141"/>
      <c r="NU341" s="141"/>
      <c r="NV341" s="141"/>
      <c r="NW341" s="141"/>
      <c r="NX341" s="141"/>
      <c r="NY341" s="141"/>
      <c r="NZ341" s="141"/>
      <c r="OA341" s="141"/>
      <c r="OB341" s="141"/>
      <c r="OC341" s="141"/>
      <c r="OD341" s="141"/>
      <c r="OE341" s="141"/>
      <c r="OF341" s="141"/>
      <c r="OG341" s="141"/>
      <c r="OH341" s="141"/>
      <c r="OI341" s="141"/>
      <c r="OJ341" s="141"/>
      <c r="OK341" s="141"/>
      <c r="OL341" s="141"/>
      <c r="OM341" s="141"/>
      <c r="ON341" s="141"/>
      <c r="OO341" s="141"/>
      <c r="OP341" s="141"/>
      <c r="OQ341" s="141"/>
      <c r="OR341" s="141"/>
      <c r="OS341" s="141"/>
      <c r="OT341" s="141"/>
      <c r="OU341" s="141"/>
      <c r="OV341" s="141"/>
      <c r="OW341" s="141"/>
      <c r="OX341" s="141"/>
      <c r="OY341" s="141"/>
      <c r="OZ341" s="141"/>
      <c r="PA341" s="141"/>
      <c r="PB341" s="141"/>
      <c r="PC341" s="141"/>
      <c r="PD341" s="141"/>
      <c r="PE341" s="141"/>
      <c r="PF341" s="141"/>
      <c r="PG341" s="141"/>
      <c r="PH341" s="141"/>
      <c r="PI341" s="141"/>
      <c r="PJ341" s="141"/>
      <c r="PK341" s="141"/>
      <c r="PL341" s="141"/>
      <c r="PM341" s="141"/>
      <c r="PN341" s="141"/>
      <c r="PO341" s="141"/>
      <c r="PP341" s="141"/>
      <c r="PQ341" s="141"/>
      <c r="PR341" s="141"/>
      <c r="PS341" s="141"/>
      <c r="PT341" s="141"/>
      <c r="PU341" s="141"/>
      <c r="PV341" s="141"/>
      <c r="PW341" s="141"/>
      <c r="PX341" s="141"/>
      <c r="PY341" s="141"/>
      <c r="PZ341" s="141"/>
      <c r="QA341" s="141"/>
      <c r="QB341" s="141"/>
      <c r="QC341" s="141"/>
      <c r="QD341" s="141"/>
      <c r="QE341" s="141"/>
      <c r="QF341" s="141"/>
      <c r="QG341" s="141"/>
      <c r="QH341" s="141"/>
      <c r="QI341" s="141"/>
      <c r="QJ341" s="141"/>
      <c r="QK341" s="141"/>
      <c r="QL341" s="141"/>
      <c r="QM341" s="141"/>
      <c r="QN341" s="141"/>
      <c r="QO341" s="141"/>
      <c r="QP341" s="141"/>
      <c r="QQ341" s="141"/>
      <c r="QR341" s="141"/>
      <c r="QS341" s="141"/>
      <c r="QT341" s="141"/>
      <c r="QU341" s="141"/>
      <c r="QV341" s="141"/>
      <c r="QW341" s="141"/>
      <c r="QX341" s="141"/>
      <c r="QY341" s="141"/>
      <c r="QZ341" s="141"/>
      <c r="RA341" s="141"/>
      <c r="RB341" s="141"/>
      <c r="RC341" s="141"/>
      <c r="RD341" s="141"/>
      <c r="RE341" s="141"/>
      <c r="RF341" s="141"/>
      <c r="RG341" s="141"/>
      <c r="RH341" s="141"/>
      <c r="RI341" s="141"/>
      <c r="RJ341" s="141"/>
      <c r="RK341" s="141"/>
      <c r="RL341" s="141"/>
      <c r="RM341" s="141"/>
      <c r="RN341" s="141"/>
      <c r="RO341" s="141"/>
      <c r="RP341" s="141"/>
      <c r="RQ341" s="141"/>
      <c r="RR341" s="141"/>
      <c r="RS341" s="141"/>
      <c r="RT341" s="141"/>
      <c r="RU341" s="141"/>
      <c r="RV341" s="141"/>
      <c r="RW341" s="141"/>
      <c r="RX341" s="141"/>
      <c r="RY341" s="141"/>
      <c r="RZ341" s="141"/>
      <c r="SA341" s="141"/>
      <c r="SB341" s="141"/>
      <c r="SC341" s="141"/>
      <c r="SD341" s="141"/>
      <c r="SE341" s="141"/>
      <c r="SF341" s="141"/>
      <c r="SG341" s="141"/>
      <c r="SH341" s="141"/>
      <c r="SI341" s="141"/>
      <c r="SJ341" s="141"/>
      <c r="SK341" s="141"/>
      <c r="SL341" s="141"/>
      <c r="SM341" s="141"/>
      <c r="SN341" s="141"/>
      <c r="SO341" s="141"/>
      <c r="SP341" s="141"/>
      <c r="SQ341" s="141"/>
      <c r="SR341" s="141"/>
      <c r="SS341" s="141"/>
      <c r="ST341" s="141"/>
      <c r="SU341" s="141"/>
      <c r="SV341" s="141"/>
      <c r="SW341" s="141"/>
      <c r="SX341" s="141"/>
      <c r="SY341" s="141"/>
      <c r="SZ341" s="141"/>
      <c r="TA341" s="141"/>
      <c r="TB341" s="141"/>
      <c r="TC341" s="141"/>
      <c r="TD341" s="141"/>
      <c r="TE341" s="141"/>
      <c r="TF341" s="141"/>
      <c r="TG341" s="141"/>
      <c r="TH341" s="141"/>
      <c r="TI341" s="141"/>
      <c r="TJ341" s="141"/>
      <c r="TK341" s="141"/>
      <c r="TL341" s="141"/>
      <c r="TM341" s="141"/>
      <c r="TN341" s="141"/>
      <c r="TO341" s="141"/>
      <c r="TP341" s="141"/>
      <c r="TQ341" s="141"/>
      <c r="TR341" s="141"/>
      <c r="TS341" s="141"/>
      <c r="TT341" s="141"/>
      <c r="TU341" s="141"/>
      <c r="TV341" s="141"/>
      <c r="TW341" s="141"/>
      <c r="TX341" s="141"/>
      <c r="TY341" s="141"/>
      <c r="TZ341" s="141"/>
      <c r="UA341" s="141"/>
      <c r="UB341" s="141"/>
      <c r="UC341" s="141"/>
      <c r="UD341" s="141"/>
      <c r="UE341" s="141"/>
      <c r="UF341" s="141"/>
      <c r="UG341" s="141"/>
      <c r="UH341" s="141"/>
      <c r="UI341" s="141"/>
      <c r="UJ341" s="141"/>
      <c r="UK341" s="141"/>
      <c r="UL341" s="141"/>
      <c r="UM341" s="141"/>
      <c r="UN341" s="141"/>
      <c r="UO341" s="141"/>
      <c r="UP341" s="141"/>
      <c r="UQ341" s="141"/>
      <c r="UR341" s="141"/>
      <c r="US341" s="141"/>
      <c r="UT341" s="141"/>
      <c r="UU341" s="141"/>
      <c r="UV341" s="141"/>
      <c r="UW341" s="141"/>
      <c r="UX341" s="141"/>
      <c r="UY341" s="141"/>
      <c r="UZ341" s="141"/>
      <c r="VA341" s="141"/>
      <c r="VB341" s="141"/>
      <c r="VC341" s="141"/>
      <c r="VD341" s="141"/>
      <c r="VE341" s="141"/>
      <c r="VF341" s="141"/>
      <c r="VG341" s="141"/>
      <c r="VH341" s="141"/>
      <c r="VI341" s="141"/>
      <c r="VJ341" s="141"/>
      <c r="VK341" s="141"/>
      <c r="VL341" s="141"/>
      <c r="VM341" s="141"/>
      <c r="VN341" s="141"/>
      <c r="VO341" s="141"/>
      <c r="VP341" s="141"/>
      <c r="VQ341" s="141"/>
      <c r="VR341" s="141"/>
      <c r="VS341" s="141"/>
      <c r="VT341" s="141"/>
      <c r="VU341" s="141"/>
      <c r="VV341" s="141"/>
      <c r="VW341" s="141"/>
      <c r="VX341" s="141"/>
      <c r="VY341" s="141"/>
      <c r="VZ341" s="141"/>
      <c r="WA341" s="141"/>
      <c r="WB341" s="141"/>
      <c r="WC341" s="141"/>
      <c r="WD341" s="141"/>
      <c r="WE341" s="141"/>
      <c r="WF341" s="141"/>
      <c r="WG341" s="141"/>
      <c r="WH341" s="141"/>
      <c r="WI341" s="141"/>
      <c r="WJ341" s="141"/>
      <c r="WK341" s="141"/>
      <c r="WL341" s="141"/>
      <c r="WM341" s="141"/>
      <c r="WN341" s="141"/>
      <c r="WO341" s="141"/>
      <c r="WP341" s="141"/>
      <c r="WQ341" s="141"/>
      <c r="WR341" s="141"/>
      <c r="WS341" s="141"/>
      <c r="WT341" s="141"/>
      <c r="WU341" s="141"/>
      <c r="WV341" s="141"/>
      <c r="WW341" s="141"/>
      <c r="WX341" s="141"/>
      <c r="WY341" s="141"/>
      <c r="WZ341" s="141"/>
      <c r="XA341" s="141"/>
      <c r="XB341" s="141"/>
      <c r="XC341" s="141"/>
      <c r="XD341" s="141"/>
      <c r="XE341" s="141"/>
      <c r="XF341" s="141"/>
      <c r="XG341" s="141"/>
      <c r="XH341" s="141"/>
      <c r="XI341" s="141"/>
      <c r="XJ341" s="141"/>
      <c r="XK341" s="141"/>
      <c r="XL341" s="141"/>
      <c r="XM341" s="141"/>
      <c r="XN341" s="141"/>
      <c r="XO341" s="141"/>
      <c r="XP341" s="141"/>
      <c r="XQ341" s="141"/>
      <c r="XR341" s="141"/>
      <c r="XS341" s="141"/>
      <c r="XT341" s="141"/>
      <c r="XU341" s="141"/>
      <c r="XV341" s="141"/>
      <c r="XW341" s="141"/>
      <c r="XX341" s="141"/>
      <c r="XY341" s="141"/>
      <c r="XZ341" s="141"/>
      <c r="YA341" s="141"/>
      <c r="YB341" s="141"/>
      <c r="YC341" s="141"/>
      <c r="YD341" s="141"/>
      <c r="YE341" s="141"/>
      <c r="YF341" s="141"/>
      <c r="YG341" s="141"/>
      <c r="YH341" s="141"/>
      <c r="YI341" s="141"/>
      <c r="YJ341" s="141"/>
      <c r="YK341" s="141"/>
      <c r="YL341" s="141"/>
      <c r="YM341" s="141"/>
      <c r="YN341" s="141"/>
      <c r="YO341" s="141"/>
      <c r="YP341" s="141"/>
      <c r="YQ341" s="141"/>
      <c r="YR341" s="141"/>
      <c r="YS341" s="141"/>
      <c r="YT341" s="141"/>
      <c r="YU341" s="141"/>
      <c r="YV341" s="141"/>
      <c r="YW341" s="141"/>
      <c r="YX341" s="141"/>
      <c r="YY341" s="141"/>
      <c r="YZ341" s="141"/>
      <c r="ZA341" s="141"/>
      <c r="ZB341" s="141"/>
      <c r="ZC341" s="141"/>
      <c r="ZD341" s="141"/>
      <c r="ZE341" s="141"/>
      <c r="ZF341" s="141"/>
      <c r="ZG341" s="141"/>
      <c r="ZH341" s="141"/>
      <c r="ZI341" s="141"/>
      <c r="ZJ341" s="141"/>
      <c r="ZK341" s="141"/>
      <c r="ZL341" s="141"/>
      <c r="ZM341" s="141"/>
      <c r="ZN341" s="141"/>
      <c r="ZO341" s="141"/>
      <c r="ZP341" s="141"/>
      <c r="ZQ341" s="141"/>
      <c r="ZR341" s="141"/>
      <c r="ZS341" s="141"/>
      <c r="ZT341" s="141"/>
      <c r="ZU341" s="141"/>
      <c r="ZV341" s="141"/>
      <c r="ZW341" s="141"/>
      <c r="ZX341" s="141"/>
      <c r="ZY341" s="141"/>
      <c r="ZZ341" s="141"/>
      <c r="AAA341" s="141"/>
      <c r="AAB341" s="141"/>
      <c r="AAC341" s="141"/>
      <c r="AAD341" s="141"/>
      <c r="AAE341" s="141"/>
      <c r="AAF341" s="141"/>
      <c r="AAG341" s="141"/>
      <c r="AAH341" s="141"/>
      <c r="AAI341" s="141"/>
      <c r="AAJ341" s="141"/>
      <c r="AAK341" s="141"/>
      <c r="AAL341" s="141"/>
      <c r="AAM341" s="141"/>
      <c r="AAN341" s="141"/>
      <c r="AAO341" s="141"/>
      <c r="AAP341" s="141"/>
      <c r="AAQ341" s="141"/>
      <c r="AAR341" s="141"/>
      <c r="AAS341" s="141"/>
      <c r="AAT341" s="141"/>
      <c r="AAU341" s="141"/>
      <c r="AAV341" s="141"/>
      <c r="AAW341" s="141"/>
      <c r="AAX341" s="141"/>
      <c r="AAY341" s="141"/>
      <c r="AAZ341" s="141"/>
      <c r="ABA341" s="141"/>
      <c r="ABB341" s="141"/>
      <c r="ABC341" s="141"/>
      <c r="ABD341" s="141"/>
      <c r="ABE341" s="141"/>
      <c r="ABF341" s="141"/>
      <c r="ABG341" s="141"/>
      <c r="ABH341" s="141"/>
      <c r="ABI341" s="141"/>
      <c r="ABJ341" s="141"/>
      <c r="ABK341" s="141"/>
      <c r="ABL341" s="141"/>
      <c r="ABM341" s="141"/>
      <c r="ABN341" s="141"/>
      <c r="ABO341" s="141"/>
      <c r="ABP341" s="141"/>
      <c r="ABQ341" s="141"/>
      <c r="ABR341" s="141"/>
      <c r="ABS341" s="141"/>
      <c r="ABT341" s="141"/>
      <c r="ABU341" s="141"/>
      <c r="ABV341" s="141"/>
      <c r="ABW341" s="141"/>
      <c r="ABX341" s="141"/>
      <c r="ABY341" s="141"/>
      <c r="ABZ341" s="141"/>
      <c r="ACA341" s="141"/>
      <c r="ACB341" s="141"/>
      <c r="ACC341" s="141"/>
      <c r="ACD341" s="141"/>
      <c r="ACE341" s="141"/>
      <c r="ACF341" s="141"/>
      <c r="ACG341" s="141"/>
      <c r="ACH341" s="141"/>
      <c r="ACI341" s="141"/>
      <c r="ACJ341" s="141"/>
      <c r="ACK341" s="141"/>
      <c r="ACL341" s="141"/>
      <c r="ACM341" s="141"/>
      <c r="ACN341" s="141"/>
      <c r="ACO341" s="141"/>
      <c r="ACP341" s="141"/>
      <c r="ACQ341" s="141"/>
      <c r="ACR341" s="141"/>
      <c r="ACS341" s="141"/>
      <c r="ACT341" s="141"/>
      <c r="ACU341" s="141"/>
      <c r="ACV341" s="141"/>
      <c r="ACW341" s="141"/>
      <c r="ACX341" s="141"/>
      <c r="ACY341" s="141"/>
      <c r="ACZ341" s="141"/>
      <c r="ADA341" s="141"/>
      <c r="ADB341" s="141"/>
      <c r="ADC341" s="141"/>
      <c r="ADD341" s="141"/>
      <c r="ADE341" s="141"/>
      <c r="ADF341" s="141"/>
      <c r="ADG341" s="141"/>
      <c r="ADH341" s="141"/>
      <c r="ADI341" s="141"/>
      <c r="ADJ341" s="141"/>
      <c r="ADK341" s="141"/>
      <c r="ADL341" s="141"/>
      <c r="ADM341" s="141"/>
      <c r="ADN341" s="141"/>
      <c r="ADO341" s="141"/>
      <c r="ADP341" s="141"/>
      <c r="ADQ341" s="141"/>
      <c r="ADR341" s="141"/>
      <c r="ADS341" s="141"/>
      <c r="ADT341" s="141"/>
      <c r="ADU341" s="141"/>
      <c r="ADV341" s="141"/>
      <c r="ADW341" s="141"/>
      <c r="ADX341" s="141"/>
      <c r="ADY341" s="141"/>
      <c r="ADZ341" s="141"/>
      <c r="AEA341" s="141"/>
      <c r="AEB341" s="141"/>
      <c r="AEC341" s="141"/>
      <c r="AED341" s="141"/>
    </row>
    <row r="342" spans="1:810" s="199" customFormat="1" ht="15" customHeight="1" x14ac:dyDescent="0.3">
      <c r="A342" s="192"/>
      <c r="B342" s="192"/>
      <c r="C342" s="197"/>
      <c r="D342" s="248"/>
      <c r="E342" s="249"/>
      <c r="F342" s="250"/>
      <c r="G342" s="250"/>
      <c r="H342" s="250"/>
      <c r="I342" s="250"/>
      <c r="J342" s="251"/>
      <c r="K342" s="252"/>
      <c r="L342" s="253"/>
      <c r="M342" s="254"/>
      <c r="N342" s="255"/>
      <c r="O342" s="256"/>
      <c r="P342" s="257"/>
      <c r="Q342" s="258"/>
      <c r="S342" s="198"/>
      <c r="T342" s="220" t="s">
        <v>749</v>
      </c>
      <c r="U342" s="220" t="s">
        <v>750</v>
      </c>
      <c r="V342" s="246"/>
      <c r="W342" s="211" t="s">
        <v>751</v>
      </c>
      <c r="X342" s="244"/>
      <c r="Y342" s="244"/>
      <c r="Z342" s="244"/>
      <c r="AA342" s="244"/>
      <c r="AB342" s="244"/>
      <c r="AC342" s="245"/>
      <c r="AD342" s="246"/>
      <c r="AE342" s="246"/>
      <c r="AF342" s="246"/>
      <c r="AG342" s="246"/>
      <c r="AH342" s="246"/>
      <c r="AI342" s="246"/>
      <c r="AJ342" s="246"/>
      <c r="AK342" s="246"/>
      <c r="AL342" s="246"/>
      <c r="AM342" s="246"/>
      <c r="AN342" s="246"/>
      <c r="AO342" s="246"/>
      <c r="AP342" s="141"/>
      <c r="BH342" s="182"/>
      <c r="BI342" s="182"/>
      <c r="BJ342" s="182"/>
      <c r="BK342" s="182"/>
      <c r="BL342" s="182"/>
      <c r="BM342" s="182"/>
      <c r="BN342" s="182"/>
      <c r="BO342" s="182"/>
      <c r="BP342" s="182"/>
      <c r="BQ342" s="182"/>
      <c r="BR342" s="182"/>
      <c r="BS342" s="182"/>
      <c r="BT342" s="182"/>
      <c r="BU342" s="182"/>
      <c r="BV342" s="182"/>
      <c r="BW342" s="182"/>
      <c r="BX342" s="182"/>
      <c r="BY342" s="182"/>
      <c r="BZ342" s="182"/>
      <c r="CA342" s="182"/>
      <c r="CB342" s="182"/>
      <c r="CC342" s="182"/>
      <c r="CD342" s="182"/>
      <c r="CE342" s="182"/>
      <c r="CF342" s="182"/>
      <c r="CG342" s="182"/>
      <c r="CH342" s="182"/>
      <c r="CI342" s="182"/>
      <c r="CJ342" s="182"/>
      <c r="CK342" s="182"/>
      <c r="CL342" s="182"/>
      <c r="CM342" s="182"/>
      <c r="CN342" s="182"/>
      <c r="CO342" s="182"/>
      <c r="CP342" s="182"/>
      <c r="CQ342" s="182"/>
      <c r="CR342" s="182"/>
      <c r="CS342" s="182"/>
      <c r="CT342" s="182"/>
      <c r="CU342" s="182"/>
      <c r="CV342" s="182"/>
      <c r="CW342" s="182"/>
      <c r="CX342" s="182"/>
      <c r="CY342" s="182"/>
      <c r="CZ342" s="182"/>
      <c r="DA342" s="182"/>
      <c r="DB342" s="182"/>
      <c r="DC342" s="182"/>
      <c r="DD342" s="182"/>
      <c r="DE342" s="182"/>
      <c r="DF342" s="182"/>
      <c r="DG342" s="182"/>
      <c r="DH342" s="182"/>
      <c r="DI342" s="182"/>
      <c r="DJ342" s="182"/>
      <c r="DK342" s="182"/>
      <c r="DL342" s="182"/>
      <c r="DM342" s="182"/>
      <c r="DN342" s="182"/>
      <c r="DO342" s="182"/>
      <c r="DP342" s="182"/>
      <c r="DQ342" s="182"/>
      <c r="DR342" s="182"/>
      <c r="DS342" s="182"/>
      <c r="DT342" s="182"/>
      <c r="DU342" s="182"/>
      <c r="DV342" s="182"/>
      <c r="DW342" s="182"/>
      <c r="DX342" s="182"/>
      <c r="DY342" s="182"/>
      <c r="DZ342" s="182"/>
      <c r="EA342" s="182"/>
      <c r="EB342" s="182"/>
      <c r="EC342" s="182"/>
      <c r="ED342" s="182"/>
      <c r="EE342" s="182"/>
      <c r="EF342" s="182"/>
      <c r="EG342" s="182"/>
      <c r="EH342" s="182"/>
      <c r="EI342" s="182"/>
      <c r="EJ342" s="182"/>
      <c r="EK342" s="182"/>
      <c r="EL342" s="182"/>
      <c r="EM342" s="182"/>
      <c r="EN342" s="182"/>
      <c r="EO342" s="182"/>
      <c r="EP342" s="182"/>
      <c r="EQ342" s="182"/>
      <c r="ER342" s="182"/>
      <c r="ES342" s="182"/>
      <c r="ET342" s="182"/>
      <c r="EU342" s="182"/>
      <c r="EV342" s="182"/>
      <c r="EW342" s="182"/>
      <c r="EX342" s="182"/>
      <c r="EY342" s="182"/>
      <c r="EZ342" s="182"/>
      <c r="FA342" s="182"/>
      <c r="FB342" s="182"/>
      <c r="FC342" s="182"/>
      <c r="FD342" s="182"/>
      <c r="FE342" s="182"/>
      <c r="FF342" s="182"/>
      <c r="FG342" s="141"/>
      <c r="FH342" s="141"/>
      <c r="FI342" s="141"/>
      <c r="FJ342" s="141"/>
      <c r="FK342" s="141"/>
      <c r="FL342" s="141"/>
      <c r="FM342" s="141"/>
      <c r="FN342" s="141"/>
      <c r="FO342" s="141"/>
      <c r="FP342" s="141"/>
      <c r="FQ342" s="141"/>
      <c r="FR342" s="141"/>
      <c r="FS342" s="141"/>
      <c r="FT342" s="141"/>
      <c r="FU342" s="141"/>
      <c r="FV342" s="141"/>
      <c r="FW342" s="141"/>
      <c r="FX342" s="141"/>
      <c r="FY342" s="141"/>
      <c r="FZ342" s="141"/>
      <c r="GA342" s="141"/>
      <c r="GB342" s="141"/>
      <c r="GC342" s="141"/>
      <c r="GD342" s="141"/>
      <c r="GE342" s="141"/>
      <c r="GF342" s="141"/>
      <c r="GG342" s="141"/>
      <c r="GH342" s="141"/>
      <c r="GI342" s="141"/>
      <c r="GJ342" s="141"/>
      <c r="GK342" s="141"/>
      <c r="GL342" s="141"/>
      <c r="GM342" s="141"/>
      <c r="GN342" s="141"/>
      <c r="GO342" s="141"/>
      <c r="GP342" s="141"/>
      <c r="GQ342" s="141"/>
      <c r="GR342" s="141"/>
      <c r="GS342" s="141"/>
      <c r="GT342" s="141"/>
      <c r="GU342" s="141"/>
      <c r="GV342" s="141"/>
      <c r="GW342" s="141"/>
      <c r="GX342" s="141"/>
      <c r="GY342" s="141"/>
      <c r="GZ342" s="141"/>
      <c r="HA342" s="141"/>
      <c r="HB342" s="141"/>
      <c r="HC342" s="141"/>
      <c r="HD342" s="141"/>
      <c r="HE342" s="141"/>
      <c r="HF342" s="141"/>
      <c r="HG342" s="141"/>
      <c r="HH342" s="141"/>
      <c r="HI342" s="141"/>
      <c r="HJ342" s="141"/>
      <c r="HK342" s="141"/>
      <c r="HL342" s="141"/>
      <c r="HM342" s="141"/>
      <c r="HN342" s="141"/>
      <c r="HO342" s="141"/>
      <c r="HP342" s="141"/>
      <c r="HQ342" s="141"/>
      <c r="HR342" s="141"/>
      <c r="HS342" s="141"/>
      <c r="HT342" s="141"/>
      <c r="HU342" s="141"/>
      <c r="HV342" s="141"/>
      <c r="HW342" s="141"/>
      <c r="HX342" s="141"/>
      <c r="HY342" s="141"/>
      <c r="HZ342" s="141"/>
      <c r="IA342" s="141"/>
      <c r="IB342" s="141"/>
      <c r="IC342" s="141"/>
      <c r="ID342" s="141"/>
      <c r="IE342" s="141"/>
      <c r="IF342" s="141"/>
      <c r="IG342" s="141"/>
      <c r="IH342" s="141"/>
      <c r="II342" s="141"/>
      <c r="IJ342" s="141"/>
      <c r="IK342" s="141"/>
      <c r="IL342" s="141"/>
      <c r="IM342" s="141"/>
      <c r="IN342" s="141"/>
      <c r="IO342" s="141"/>
      <c r="IP342" s="141"/>
      <c r="IQ342" s="141"/>
      <c r="IR342" s="141"/>
      <c r="IS342" s="141"/>
      <c r="IT342" s="141"/>
      <c r="IU342" s="141"/>
      <c r="IV342" s="141"/>
      <c r="IW342" s="141"/>
      <c r="IX342" s="141"/>
      <c r="IY342" s="141"/>
      <c r="IZ342" s="141"/>
      <c r="JA342" s="141"/>
      <c r="JB342" s="141"/>
      <c r="JC342" s="141"/>
      <c r="JD342" s="141"/>
      <c r="JE342" s="141"/>
      <c r="JF342" s="141"/>
      <c r="JG342" s="141"/>
      <c r="JH342" s="141"/>
      <c r="JI342" s="141"/>
      <c r="JJ342" s="141"/>
      <c r="JK342" s="141"/>
      <c r="JL342" s="141"/>
      <c r="JM342" s="141"/>
      <c r="JN342" s="141"/>
      <c r="JO342" s="141"/>
      <c r="JP342" s="141"/>
      <c r="JQ342" s="141"/>
      <c r="JR342" s="141"/>
      <c r="JS342" s="141"/>
      <c r="JT342" s="141"/>
      <c r="JU342" s="141"/>
      <c r="JV342" s="141"/>
      <c r="JW342" s="141"/>
      <c r="JX342" s="141"/>
      <c r="JY342" s="141"/>
      <c r="JZ342" s="141"/>
      <c r="KA342" s="141"/>
      <c r="KB342" s="141"/>
      <c r="KC342" s="141"/>
      <c r="KD342" s="141"/>
      <c r="KE342" s="141"/>
      <c r="KF342" s="141"/>
      <c r="KG342" s="141"/>
      <c r="KH342" s="141"/>
      <c r="KI342" s="141"/>
      <c r="KJ342" s="141"/>
      <c r="KK342" s="141"/>
      <c r="KL342" s="141"/>
      <c r="KM342" s="141"/>
      <c r="KN342" s="141"/>
      <c r="KO342" s="141"/>
      <c r="KP342" s="141"/>
      <c r="KQ342" s="141"/>
      <c r="KR342" s="141"/>
      <c r="KS342" s="141"/>
      <c r="KT342" s="141"/>
      <c r="KU342" s="141"/>
      <c r="KV342" s="141"/>
      <c r="KW342" s="141"/>
      <c r="KX342" s="141"/>
      <c r="KY342" s="141"/>
      <c r="KZ342" s="141"/>
      <c r="LA342" s="141"/>
      <c r="LB342" s="141"/>
      <c r="LC342" s="141"/>
      <c r="LD342" s="141"/>
      <c r="LE342" s="141"/>
      <c r="LF342" s="141"/>
      <c r="LG342" s="141"/>
      <c r="LH342" s="141"/>
      <c r="LI342" s="141"/>
      <c r="LJ342" s="141"/>
      <c r="LK342" s="141"/>
      <c r="LL342" s="141"/>
      <c r="LM342" s="141"/>
      <c r="LN342" s="141"/>
      <c r="LO342" s="141"/>
      <c r="LP342" s="141"/>
      <c r="LQ342" s="141"/>
      <c r="LR342" s="141"/>
      <c r="LS342" s="141"/>
      <c r="LT342" s="141"/>
      <c r="LU342" s="141"/>
      <c r="LV342" s="141"/>
      <c r="LW342" s="141"/>
      <c r="LX342" s="141"/>
      <c r="LY342" s="141"/>
      <c r="LZ342" s="141"/>
      <c r="MA342" s="141"/>
      <c r="MB342" s="141"/>
      <c r="MC342" s="141"/>
      <c r="MD342" s="141"/>
      <c r="ME342" s="141"/>
      <c r="MF342" s="141"/>
      <c r="MG342" s="141"/>
      <c r="MH342" s="141"/>
      <c r="MI342" s="141"/>
      <c r="MJ342" s="141"/>
      <c r="MK342" s="141"/>
      <c r="ML342" s="141"/>
      <c r="MM342" s="141"/>
      <c r="MN342" s="141"/>
      <c r="MO342" s="141"/>
      <c r="MP342" s="141"/>
      <c r="MQ342" s="141"/>
      <c r="MR342" s="141"/>
      <c r="MS342" s="141"/>
      <c r="MT342" s="141"/>
      <c r="MU342" s="141"/>
      <c r="MV342" s="141"/>
      <c r="MW342" s="141"/>
      <c r="MX342" s="141"/>
      <c r="MY342" s="141"/>
      <c r="MZ342" s="141"/>
      <c r="NA342" s="141"/>
      <c r="NB342" s="141"/>
      <c r="NC342" s="141"/>
      <c r="ND342" s="141"/>
      <c r="NE342" s="141"/>
      <c r="NF342" s="141"/>
      <c r="NG342" s="141"/>
      <c r="NH342" s="141"/>
      <c r="NI342" s="141"/>
      <c r="NJ342" s="141"/>
      <c r="NK342" s="141"/>
      <c r="NL342" s="141"/>
      <c r="NM342" s="141"/>
      <c r="NN342" s="141"/>
      <c r="NO342" s="141"/>
      <c r="NP342" s="141"/>
      <c r="NQ342" s="141"/>
      <c r="NR342" s="141"/>
      <c r="NS342" s="141"/>
      <c r="NT342" s="141"/>
      <c r="NU342" s="141"/>
      <c r="NV342" s="141"/>
      <c r="NW342" s="141"/>
      <c r="NX342" s="141"/>
      <c r="NY342" s="141"/>
      <c r="NZ342" s="141"/>
      <c r="OA342" s="141"/>
      <c r="OB342" s="141"/>
      <c r="OC342" s="141"/>
      <c r="OD342" s="141"/>
      <c r="OE342" s="141"/>
      <c r="OF342" s="141"/>
      <c r="OG342" s="141"/>
      <c r="OH342" s="141"/>
      <c r="OI342" s="141"/>
      <c r="OJ342" s="141"/>
      <c r="OK342" s="141"/>
      <c r="OL342" s="141"/>
      <c r="OM342" s="141"/>
      <c r="ON342" s="141"/>
      <c r="OO342" s="141"/>
      <c r="OP342" s="141"/>
      <c r="OQ342" s="141"/>
      <c r="OR342" s="141"/>
      <c r="OS342" s="141"/>
      <c r="OT342" s="141"/>
      <c r="OU342" s="141"/>
      <c r="OV342" s="141"/>
      <c r="OW342" s="141"/>
      <c r="OX342" s="141"/>
      <c r="OY342" s="141"/>
      <c r="OZ342" s="141"/>
      <c r="PA342" s="141"/>
      <c r="PB342" s="141"/>
      <c r="PC342" s="141"/>
      <c r="PD342" s="141"/>
      <c r="PE342" s="141"/>
      <c r="PF342" s="141"/>
      <c r="PG342" s="141"/>
      <c r="PH342" s="141"/>
      <c r="PI342" s="141"/>
      <c r="PJ342" s="141"/>
      <c r="PK342" s="141"/>
      <c r="PL342" s="141"/>
      <c r="PM342" s="141"/>
      <c r="PN342" s="141"/>
      <c r="PO342" s="141"/>
      <c r="PP342" s="141"/>
      <c r="PQ342" s="141"/>
      <c r="PR342" s="141"/>
      <c r="PS342" s="141"/>
      <c r="PT342" s="141"/>
      <c r="PU342" s="141"/>
      <c r="PV342" s="141"/>
      <c r="PW342" s="141"/>
      <c r="PX342" s="141"/>
      <c r="PY342" s="141"/>
      <c r="PZ342" s="141"/>
      <c r="QA342" s="141"/>
      <c r="QB342" s="141"/>
      <c r="QC342" s="141"/>
      <c r="QD342" s="141"/>
      <c r="QE342" s="141"/>
      <c r="QF342" s="141"/>
      <c r="QG342" s="141"/>
      <c r="QH342" s="141"/>
      <c r="QI342" s="141"/>
      <c r="QJ342" s="141"/>
      <c r="QK342" s="141"/>
      <c r="QL342" s="141"/>
      <c r="QM342" s="141"/>
      <c r="QN342" s="141"/>
      <c r="QO342" s="141"/>
      <c r="QP342" s="141"/>
      <c r="QQ342" s="141"/>
      <c r="QR342" s="141"/>
      <c r="QS342" s="141"/>
      <c r="QT342" s="141"/>
      <c r="QU342" s="141"/>
      <c r="QV342" s="141"/>
      <c r="QW342" s="141"/>
      <c r="QX342" s="141"/>
      <c r="QY342" s="141"/>
      <c r="QZ342" s="141"/>
      <c r="RA342" s="141"/>
      <c r="RB342" s="141"/>
      <c r="RC342" s="141"/>
      <c r="RD342" s="141"/>
      <c r="RE342" s="141"/>
      <c r="RF342" s="141"/>
      <c r="RG342" s="141"/>
      <c r="RH342" s="141"/>
      <c r="RI342" s="141"/>
      <c r="RJ342" s="141"/>
      <c r="RK342" s="141"/>
      <c r="RL342" s="141"/>
      <c r="RM342" s="141"/>
      <c r="RN342" s="141"/>
      <c r="RO342" s="141"/>
      <c r="RP342" s="141"/>
      <c r="RQ342" s="141"/>
      <c r="RR342" s="141"/>
      <c r="RS342" s="141"/>
      <c r="RT342" s="141"/>
      <c r="RU342" s="141"/>
      <c r="RV342" s="141"/>
      <c r="RW342" s="141"/>
      <c r="RX342" s="141"/>
      <c r="RY342" s="141"/>
      <c r="RZ342" s="141"/>
      <c r="SA342" s="141"/>
      <c r="SB342" s="141"/>
      <c r="SC342" s="141"/>
      <c r="SD342" s="141"/>
      <c r="SE342" s="141"/>
      <c r="SF342" s="141"/>
      <c r="SG342" s="141"/>
      <c r="SH342" s="141"/>
      <c r="SI342" s="141"/>
      <c r="SJ342" s="141"/>
      <c r="SK342" s="141"/>
      <c r="SL342" s="141"/>
      <c r="SM342" s="141"/>
      <c r="SN342" s="141"/>
      <c r="SO342" s="141"/>
      <c r="SP342" s="141"/>
      <c r="SQ342" s="141"/>
      <c r="SR342" s="141"/>
      <c r="SS342" s="141"/>
      <c r="ST342" s="141"/>
      <c r="SU342" s="141"/>
      <c r="SV342" s="141"/>
      <c r="SW342" s="141"/>
      <c r="SX342" s="141"/>
      <c r="SY342" s="141"/>
      <c r="SZ342" s="141"/>
      <c r="TA342" s="141"/>
      <c r="TB342" s="141"/>
      <c r="TC342" s="141"/>
      <c r="TD342" s="141"/>
      <c r="TE342" s="141"/>
      <c r="TF342" s="141"/>
      <c r="TG342" s="141"/>
      <c r="TH342" s="141"/>
      <c r="TI342" s="141"/>
      <c r="TJ342" s="141"/>
      <c r="TK342" s="141"/>
      <c r="TL342" s="141"/>
      <c r="TM342" s="141"/>
      <c r="TN342" s="141"/>
      <c r="TO342" s="141"/>
      <c r="TP342" s="141"/>
      <c r="TQ342" s="141"/>
      <c r="TR342" s="141"/>
      <c r="TS342" s="141"/>
      <c r="TT342" s="141"/>
      <c r="TU342" s="141"/>
      <c r="TV342" s="141"/>
      <c r="TW342" s="141"/>
      <c r="TX342" s="141"/>
      <c r="TY342" s="141"/>
      <c r="TZ342" s="141"/>
      <c r="UA342" s="141"/>
      <c r="UB342" s="141"/>
      <c r="UC342" s="141"/>
      <c r="UD342" s="141"/>
      <c r="UE342" s="141"/>
      <c r="UF342" s="141"/>
      <c r="UG342" s="141"/>
      <c r="UH342" s="141"/>
      <c r="UI342" s="141"/>
      <c r="UJ342" s="141"/>
      <c r="UK342" s="141"/>
      <c r="UL342" s="141"/>
      <c r="UM342" s="141"/>
      <c r="UN342" s="141"/>
      <c r="UO342" s="141"/>
      <c r="UP342" s="141"/>
      <c r="UQ342" s="141"/>
      <c r="UR342" s="141"/>
      <c r="US342" s="141"/>
      <c r="UT342" s="141"/>
      <c r="UU342" s="141"/>
      <c r="UV342" s="141"/>
      <c r="UW342" s="141"/>
      <c r="UX342" s="141"/>
      <c r="UY342" s="141"/>
      <c r="UZ342" s="141"/>
      <c r="VA342" s="141"/>
      <c r="VB342" s="141"/>
      <c r="VC342" s="141"/>
      <c r="VD342" s="141"/>
      <c r="VE342" s="141"/>
      <c r="VF342" s="141"/>
      <c r="VG342" s="141"/>
      <c r="VH342" s="141"/>
      <c r="VI342" s="141"/>
      <c r="VJ342" s="141"/>
      <c r="VK342" s="141"/>
      <c r="VL342" s="141"/>
      <c r="VM342" s="141"/>
      <c r="VN342" s="141"/>
      <c r="VO342" s="141"/>
      <c r="VP342" s="141"/>
      <c r="VQ342" s="141"/>
      <c r="VR342" s="141"/>
      <c r="VS342" s="141"/>
      <c r="VT342" s="141"/>
      <c r="VU342" s="141"/>
      <c r="VV342" s="141"/>
      <c r="VW342" s="141"/>
      <c r="VX342" s="141"/>
      <c r="VY342" s="141"/>
      <c r="VZ342" s="141"/>
      <c r="WA342" s="141"/>
      <c r="WB342" s="141"/>
      <c r="WC342" s="141"/>
      <c r="WD342" s="141"/>
      <c r="WE342" s="141"/>
      <c r="WF342" s="141"/>
      <c r="WG342" s="141"/>
      <c r="WH342" s="141"/>
      <c r="WI342" s="141"/>
      <c r="WJ342" s="141"/>
      <c r="WK342" s="141"/>
      <c r="WL342" s="141"/>
      <c r="WM342" s="141"/>
      <c r="WN342" s="141"/>
      <c r="WO342" s="141"/>
      <c r="WP342" s="141"/>
      <c r="WQ342" s="141"/>
      <c r="WR342" s="141"/>
      <c r="WS342" s="141"/>
      <c r="WT342" s="141"/>
      <c r="WU342" s="141"/>
      <c r="WV342" s="141"/>
      <c r="WW342" s="141"/>
      <c r="WX342" s="141"/>
      <c r="WY342" s="141"/>
      <c r="WZ342" s="141"/>
      <c r="XA342" s="141"/>
      <c r="XB342" s="141"/>
      <c r="XC342" s="141"/>
      <c r="XD342" s="141"/>
      <c r="XE342" s="141"/>
      <c r="XF342" s="141"/>
      <c r="XG342" s="141"/>
      <c r="XH342" s="141"/>
      <c r="XI342" s="141"/>
      <c r="XJ342" s="141"/>
      <c r="XK342" s="141"/>
      <c r="XL342" s="141"/>
      <c r="XM342" s="141"/>
      <c r="XN342" s="141"/>
      <c r="XO342" s="141"/>
      <c r="XP342" s="141"/>
      <c r="XQ342" s="141"/>
      <c r="XR342" s="141"/>
      <c r="XS342" s="141"/>
      <c r="XT342" s="141"/>
      <c r="XU342" s="141"/>
      <c r="XV342" s="141"/>
      <c r="XW342" s="141"/>
      <c r="XX342" s="141"/>
      <c r="XY342" s="141"/>
      <c r="XZ342" s="141"/>
      <c r="YA342" s="141"/>
      <c r="YB342" s="141"/>
      <c r="YC342" s="141"/>
      <c r="YD342" s="141"/>
      <c r="YE342" s="141"/>
      <c r="YF342" s="141"/>
      <c r="YG342" s="141"/>
      <c r="YH342" s="141"/>
      <c r="YI342" s="141"/>
      <c r="YJ342" s="141"/>
      <c r="YK342" s="141"/>
      <c r="YL342" s="141"/>
      <c r="YM342" s="141"/>
      <c r="YN342" s="141"/>
      <c r="YO342" s="141"/>
      <c r="YP342" s="141"/>
      <c r="YQ342" s="141"/>
      <c r="YR342" s="141"/>
      <c r="YS342" s="141"/>
      <c r="YT342" s="141"/>
      <c r="YU342" s="141"/>
      <c r="YV342" s="141"/>
      <c r="YW342" s="141"/>
      <c r="YX342" s="141"/>
      <c r="YY342" s="141"/>
      <c r="YZ342" s="141"/>
      <c r="ZA342" s="141"/>
      <c r="ZB342" s="141"/>
      <c r="ZC342" s="141"/>
      <c r="ZD342" s="141"/>
      <c r="ZE342" s="141"/>
      <c r="ZF342" s="141"/>
      <c r="ZG342" s="141"/>
      <c r="ZH342" s="141"/>
      <c r="ZI342" s="141"/>
      <c r="ZJ342" s="141"/>
      <c r="ZK342" s="141"/>
      <c r="ZL342" s="141"/>
      <c r="ZM342" s="141"/>
      <c r="ZN342" s="141"/>
      <c r="ZO342" s="141"/>
      <c r="ZP342" s="141"/>
      <c r="ZQ342" s="141"/>
      <c r="ZR342" s="141"/>
      <c r="ZS342" s="141"/>
      <c r="ZT342" s="141"/>
      <c r="ZU342" s="141"/>
      <c r="ZV342" s="141"/>
      <c r="ZW342" s="141"/>
      <c r="ZX342" s="141"/>
      <c r="ZY342" s="141"/>
      <c r="ZZ342" s="141"/>
      <c r="AAA342" s="141"/>
      <c r="AAB342" s="141"/>
      <c r="AAC342" s="141"/>
      <c r="AAD342" s="141"/>
      <c r="AAE342" s="141"/>
      <c r="AAF342" s="141"/>
      <c r="AAG342" s="141"/>
      <c r="AAH342" s="141"/>
      <c r="AAI342" s="141"/>
      <c r="AAJ342" s="141"/>
      <c r="AAK342" s="141"/>
      <c r="AAL342" s="141"/>
      <c r="AAM342" s="141"/>
      <c r="AAN342" s="141"/>
      <c r="AAO342" s="141"/>
      <c r="AAP342" s="141"/>
      <c r="AAQ342" s="141"/>
      <c r="AAR342" s="141"/>
      <c r="AAS342" s="141"/>
      <c r="AAT342" s="141"/>
      <c r="AAU342" s="141"/>
      <c r="AAV342" s="141"/>
      <c r="AAW342" s="141"/>
      <c r="AAX342" s="141"/>
      <c r="AAY342" s="141"/>
      <c r="AAZ342" s="141"/>
      <c r="ABA342" s="141"/>
      <c r="ABB342" s="141"/>
      <c r="ABC342" s="141"/>
      <c r="ABD342" s="141"/>
      <c r="ABE342" s="141"/>
      <c r="ABF342" s="141"/>
      <c r="ABG342" s="141"/>
      <c r="ABH342" s="141"/>
      <c r="ABI342" s="141"/>
      <c r="ABJ342" s="141"/>
      <c r="ABK342" s="141"/>
      <c r="ABL342" s="141"/>
      <c r="ABM342" s="141"/>
      <c r="ABN342" s="141"/>
      <c r="ABO342" s="141"/>
      <c r="ABP342" s="141"/>
      <c r="ABQ342" s="141"/>
      <c r="ABR342" s="141"/>
      <c r="ABS342" s="141"/>
      <c r="ABT342" s="141"/>
      <c r="ABU342" s="141"/>
      <c r="ABV342" s="141"/>
      <c r="ABW342" s="141"/>
      <c r="ABX342" s="141"/>
      <c r="ABY342" s="141"/>
      <c r="ABZ342" s="141"/>
      <c r="ACA342" s="141"/>
      <c r="ACB342" s="141"/>
      <c r="ACC342" s="141"/>
      <c r="ACD342" s="141"/>
      <c r="ACE342" s="141"/>
      <c r="ACF342" s="141"/>
      <c r="ACG342" s="141"/>
      <c r="ACH342" s="141"/>
      <c r="ACI342" s="141"/>
      <c r="ACJ342" s="141"/>
      <c r="ACK342" s="141"/>
      <c r="ACL342" s="141"/>
      <c r="ACM342" s="141"/>
      <c r="ACN342" s="141"/>
      <c r="ACO342" s="141"/>
      <c r="ACP342" s="141"/>
      <c r="ACQ342" s="141"/>
      <c r="ACR342" s="141"/>
      <c r="ACS342" s="141"/>
      <c r="ACT342" s="141"/>
      <c r="ACU342" s="141"/>
      <c r="ACV342" s="141"/>
      <c r="ACW342" s="141"/>
      <c r="ACX342" s="141"/>
      <c r="ACY342" s="141"/>
      <c r="ACZ342" s="141"/>
      <c r="ADA342" s="141"/>
      <c r="ADB342" s="141"/>
      <c r="ADC342" s="141"/>
      <c r="ADD342" s="141"/>
      <c r="ADE342" s="141"/>
      <c r="ADF342" s="141"/>
      <c r="ADG342" s="141"/>
      <c r="ADH342" s="141"/>
      <c r="ADI342" s="141"/>
      <c r="ADJ342" s="141"/>
      <c r="ADK342" s="141"/>
      <c r="ADL342" s="141"/>
      <c r="ADM342" s="141"/>
      <c r="ADN342" s="141"/>
      <c r="ADO342" s="141"/>
      <c r="ADP342" s="141"/>
      <c r="ADQ342" s="141"/>
      <c r="ADR342" s="141"/>
      <c r="ADS342" s="141"/>
      <c r="ADT342" s="141"/>
      <c r="ADU342" s="141"/>
      <c r="ADV342" s="141"/>
      <c r="ADW342" s="141"/>
      <c r="ADX342" s="141"/>
      <c r="ADY342" s="141"/>
      <c r="ADZ342" s="141"/>
      <c r="AEA342" s="141"/>
      <c r="AEB342" s="141"/>
      <c r="AEC342" s="141"/>
      <c r="AED342" s="141"/>
    </row>
    <row r="343" spans="1:810" customFormat="1" ht="15" customHeight="1" x14ac:dyDescent="0.3">
      <c r="C343" s="259"/>
      <c r="D343" s="248"/>
      <c r="E343" s="260"/>
      <c r="F343" s="260"/>
      <c r="G343" s="260"/>
      <c r="H343" s="260" t="s">
        <v>752</v>
      </c>
      <c r="I343" s="261"/>
      <c r="J343" s="261"/>
      <c r="K343" s="261"/>
      <c r="L343" s="261"/>
      <c r="M343" s="262"/>
      <c r="N343" s="262"/>
      <c r="O343" s="263"/>
      <c r="P343" s="264"/>
      <c r="Q343" s="265"/>
      <c r="R343" s="199"/>
      <c r="S343" s="198"/>
      <c r="T343" s="220" t="s">
        <v>753</v>
      </c>
      <c r="U343" s="220" t="s">
        <v>754</v>
      </c>
      <c r="V343" s="244"/>
      <c r="W343" s="266" t="s">
        <v>755</v>
      </c>
      <c r="X343" s="267"/>
      <c r="Y343" s="267"/>
      <c r="Z343" s="267"/>
      <c r="AA343" s="267"/>
      <c r="AB343" s="267"/>
      <c r="AC343" s="268"/>
      <c r="AD343" s="266"/>
      <c r="AE343" s="266"/>
      <c r="AF343" s="266"/>
      <c r="AG343" s="266"/>
      <c r="AH343" s="266"/>
      <c r="AI343" s="266"/>
      <c r="AJ343" s="266"/>
      <c r="AK343" s="266"/>
      <c r="AL343" s="266"/>
      <c r="AM343" s="266"/>
      <c r="AN343" s="266"/>
      <c r="AO343" s="266"/>
      <c r="AP343" s="269"/>
      <c r="AQ343" s="10"/>
      <c r="AR343" s="10"/>
      <c r="AS343" s="10"/>
      <c r="AT343" s="10"/>
      <c r="AU343" s="10"/>
      <c r="AV343" s="10"/>
      <c r="AW343" s="10"/>
      <c r="AX343" s="10"/>
      <c r="AY343" s="10"/>
      <c r="AZ343" s="10"/>
      <c r="BA343" s="10"/>
      <c r="BB343" s="10"/>
      <c r="BC343" s="10"/>
      <c r="BD343" s="10"/>
      <c r="BE343" s="10"/>
      <c r="BF343" s="10"/>
      <c r="BG343" s="10"/>
    </row>
    <row r="344" spans="1:810" customFormat="1" ht="41.25" customHeight="1" x14ac:dyDescent="0.3">
      <c r="C344" s="259"/>
      <c r="D344" s="248"/>
      <c r="E344" s="270"/>
      <c r="F344" s="271" t="s">
        <v>756</v>
      </c>
      <c r="G344" s="271" t="s">
        <v>757</v>
      </c>
      <c r="H344" s="271" t="s">
        <v>758</v>
      </c>
      <c r="I344" s="271" t="s">
        <v>759</v>
      </c>
      <c r="J344" s="272" t="s">
        <v>760</v>
      </c>
      <c r="K344" s="272" t="s">
        <v>761</v>
      </c>
      <c r="L344" s="273" t="s">
        <v>762</v>
      </c>
      <c r="M344" s="274" t="s">
        <v>763</v>
      </c>
      <c r="N344" s="274" t="s">
        <v>764</v>
      </c>
      <c r="O344" s="274" t="s">
        <v>765</v>
      </c>
      <c r="P344" s="275" t="s">
        <v>766</v>
      </c>
      <c r="Q344" s="276" t="s">
        <v>767</v>
      </c>
      <c r="R344" s="199"/>
      <c r="S344" s="198"/>
      <c r="T344" s="220" t="s">
        <v>768</v>
      </c>
      <c r="U344" s="220" t="s">
        <v>769</v>
      </c>
      <c r="V344" s="211"/>
      <c r="W344" s="277"/>
      <c r="X344" s="277"/>
      <c r="Y344" s="277"/>
      <c r="Z344" s="277"/>
      <c r="AA344" s="277"/>
      <c r="AB344" s="277"/>
      <c r="AC344" s="278"/>
      <c r="AD344" s="211"/>
      <c r="AE344" s="211"/>
      <c r="AF344" s="211"/>
      <c r="AG344" s="211"/>
      <c r="AH344" s="211"/>
      <c r="AI344" s="211"/>
      <c r="AJ344" s="211"/>
      <c r="AK344" s="211"/>
      <c r="AL344" s="211"/>
      <c r="AM344" s="211"/>
      <c r="AN344" s="211"/>
      <c r="AO344" s="211"/>
      <c r="AQ344" s="10"/>
      <c r="AR344" s="10"/>
      <c r="AS344" s="10"/>
      <c r="AT344" s="10"/>
      <c r="AU344" s="10"/>
      <c r="AV344" s="10"/>
      <c r="AW344" s="10"/>
      <c r="AX344" s="10"/>
      <c r="AY344" s="10"/>
      <c r="AZ344" s="10"/>
      <c r="BA344" s="10"/>
      <c r="BB344" s="10"/>
      <c r="BC344" s="10"/>
      <c r="BD344" s="10"/>
      <c r="BE344" s="10"/>
      <c r="BF344" s="10"/>
      <c r="BG344" s="10"/>
    </row>
    <row r="345" spans="1:810" customFormat="1" ht="15" customHeight="1" x14ac:dyDescent="0.3">
      <c r="C345" s="259"/>
      <c r="D345" s="248"/>
      <c r="E345" s="279"/>
      <c r="F345" s="52">
        <v>1</v>
      </c>
      <c r="G345" s="34">
        <v>2</v>
      </c>
      <c r="H345" s="49">
        <v>3</v>
      </c>
      <c r="I345" s="50">
        <v>4</v>
      </c>
      <c r="J345" s="51">
        <v>5</v>
      </c>
      <c r="K345" s="280"/>
      <c r="L345" s="281"/>
      <c r="M345" s="151"/>
      <c r="N345" s="150"/>
      <c r="O345" s="151"/>
      <c r="P345" s="282"/>
      <c r="Q345" s="283"/>
      <c r="R345" s="199"/>
      <c r="S345" s="198"/>
      <c r="T345" s="220" t="s">
        <v>770</v>
      </c>
      <c r="U345" s="220" t="s">
        <v>771</v>
      </c>
      <c r="V345" s="211"/>
      <c r="W345" s="277"/>
      <c r="X345" s="277"/>
      <c r="Y345" s="277"/>
      <c r="Z345" s="277"/>
      <c r="AA345" s="277"/>
      <c r="AB345" s="277"/>
      <c r="AC345" s="278"/>
      <c r="AD345" s="211"/>
      <c r="AE345" s="211"/>
      <c r="AF345" s="211"/>
      <c r="AG345" s="211"/>
      <c r="AH345" s="211"/>
      <c r="AI345" s="211"/>
      <c r="AJ345" s="211"/>
      <c r="AK345" s="211"/>
      <c r="AL345" s="211"/>
      <c r="AM345" s="211"/>
      <c r="AN345" s="211"/>
      <c r="AO345" s="211"/>
      <c r="AQ345" s="10"/>
      <c r="AR345" s="10"/>
      <c r="AS345" s="10"/>
      <c r="AT345" s="10"/>
      <c r="AU345" s="10"/>
      <c r="AV345" s="10"/>
      <c r="AW345" s="10"/>
      <c r="AX345" s="10"/>
      <c r="AY345" s="10"/>
      <c r="AZ345" s="10"/>
      <c r="BA345" s="10"/>
      <c r="BB345" s="10"/>
      <c r="BC345" s="10"/>
      <c r="BD345" s="10"/>
      <c r="BE345" s="10"/>
      <c r="BF345" s="10"/>
      <c r="BG345" s="10"/>
    </row>
    <row r="346" spans="1:810" customFormat="1" ht="15" customHeight="1" x14ac:dyDescent="0.3">
      <c r="C346" s="259"/>
      <c r="D346" s="248"/>
      <c r="E346" s="284" t="s">
        <v>772</v>
      </c>
      <c r="F346" s="127">
        <f>SUMIF(B1:B36,"=1")/1</f>
        <v>6</v>
      </c>
      <c r="G346" s="127">
        <f>SUMIF(B1:B36,"=2")/2</f>
        <v>8</v>
      </c>
      <c r="H346" s="127">
        <f>SUMIF(B1:B36,"=3")/3</f>
        <v>15</v>
      </c>
      <c r="I346" s="127">
        <f>SUMIF(B1:B36,"=4")/4</f>
        <v>3</v>
      </c>
      <c r="J346" s="127">
        <f>SUMIF(B1:B36,"=5")/5</f>
        <v>1</v>
      </c>
      <c r="K346" s="280">
        <f t="shared" ref="K346:K356" si="5">SUM(F346:J346)</f>
        <v>33</v>
      </c>
      <c r="L346" s="283"/>
      <c r="M346" s="285"/>
      <c r="N346" s="150"/>
      <c r="O346" s="286"/>
      <c r="P346" s="282">
        <v>2010</v>
      </c>
      <c r="Q346" s="287" t="s">
        <v>773</v>
      </c>
      <c r="R346" s="199"/>
      <c r="S346" s="198"/>
      <c r="T346" s="243"/>
      <c r="U346" s="211"/>
      <c r="V346" s="211"/>
      <c r="W346" s="277"/>
      <c r="X346" s="277"/>
      <c r="Y346" s="277"/>
      <c r="Z346" s="277"/>
      <c r="AA346" s="277"/>
      <c r="AB346" s="277"/>
      <c r="AC346" s="278"/>
      <c r="AD346" s="211"/>
      <c r="AE346" s="211"/>
      <c r="AF346" s="211"/>
      <c r="AG346" s="211"/>
      <c r="AH346" s="211"/>
      <c r="AI346" s="211"/>
      <c r="AJ346" s="211"/>
      <c r="AK346" s="211"/>
      <c r="AL346" s="211"/>
      <c r="AM346" s="211"/>
      <c r="AN346" s="211"/>
      <c r="AO346" s="211"/>
      <c r="AQ346" s="10"/>
      <c r="AR346" s="10"/>
      <c r="AS346" s="10"/>
      <c r="AT346" s="10"/>
      <c r="AU346" s="10"/>
      <c r="AV346" s="10"/>
      <c r="AW346" s="10"/>
      <c r="AX346" s="10"/>
      <c r="AY346" s="10"/>
      <c r="AZ346" s="10"/>
      <c r="BA346" s="10"/>
      <c r="BB346" s="10"/>
      <c r="BC346" s="10"/>
      <c r="BD346" s="10"/>
      <c r="BE346" s="10"/>
      <c r="BF346" s="10"/>
      <c r="BG346" s="10"/>
    </row>
    <row r="347" spans="1:810" customFormat="1" ht="15" customHeight="1" x14ac:dyDescent="0.3">
      <c r="C347" s="259"/>
      <c r="D347" s="248"/>
      <c r="E347" s="284" t="s">
        <v>774</v>
      </c>
      <c r="F347" s="127">
        <f>SUMIF(B37:B65,"=1")/1</f>
        <v>10</v>
      </c>
      <c r="G347" s="127">
        <f>SUMIF(B37:B65,"=2")/2</f>
        <v>8</v>
      </c>
      <c r="H347" s="127">
        <f>SUMIF(B37:B65,"=3")/3</f>
        <v>10</v>
      </c>
      <c r="I347" s="127">
        <f>SUMIF(B37:B65,"=4")/4</f>
        <v>1</v>
      </c>
      <c r="J347" s="127">
        <f>SUMIF(B37:B65,"=5")/5</f>
        <v>0</v>
      </c>
      <c r="K347" s="280">
        <f t="shared" si="5"/>
        <v>29</v>
      </c>
      <c r="L347" s="283">
        <v>146.19999999999999</v>
      </c>
      <c r="M347" s="285">
        <v>1.07</v>
      </c>
      <c r="N347" s="150">
        <v>20</v>
      </c>
      <c r="O347" s="286">
        <v>4255.71</v>
      </c>
      <c r="P347" s="282">
        <v>2000</v>
      </c>
      <c r="Q347" s="283"/>
      <c r="R347" s="199"/>
      <c r="S347" s="198"/>
      <c r="T347" s="220" t="s">
        <v>775</v>
      </c>
      <c r="U347" s="220" t="s">
        <v>776</v>
      </c>
      <c r="V347" s="211"/>
      <c r="W347" s="277"/>
      <c r="X347" s="277"/>
      <c r="Y347" s="277"/>
      <c r="Z347" s="277"/>
      <c r="AA347" s="277"/>
      <c r="AB347" s="277"/>
      <c r="AC347" s="278"/>
      <c r="AD347" s="211"/>
      <c r="AE347" s="211"/>
      <c r="AF347" s="211"/>
      <c r="AG347" s="211"/>
      <c r="AH347" s="211"/>
      <c r="AI347" s="211"/>
      <c r="AJ347" s="211"/>
      <c r="AK347" s="211"/>
      <c r="AL347" s="211"/>
      <c r="AM347" s="211"/>
      <c r="AN347" s="211"/>
      <c r="AO347" s="211"/>
      <c r="AQ347" s="10"/>
      <c r="AR347" s="10"/>
      <c r="AS347" s="10"/>
      <c r="AT347" s="10"/>
      <c r="AU347" s="10"/>
      <c r="AV347" s="10"/>
      <c r="AW347" s="10"/>
      <c r="AX347" s="10"/>
      <c r="AY347" s="10"/>
      <c r="AZ347" s="10"/>
      <c r="BA347" s="10"/>
      <c r="BB347" s="10"/>
      <c r="BC347" s="10"/>
      <c r="BD347" s="10"/>
      <c r="BE347" s="10"/>
      <c r="BF347" s="10"/>
      <c r="BG347" s="10"/>
    </row>
    <row r="348" spans="1:810" customFormat="1" ht="15" customHeight="1" x14ac:dyDescent="0.3">
      <c r="C348" s="259"/>
      <c r="D348" s="248"/>
      <c r="E348" s="284" t="s">
        <v>777</v>
      </c>
      <c r="F348" s="127">
        <f>SUMIF(B66:B113,"=1")/1</f>
        <v>9</v>
      </c>
      <c r="G348" s="127">
        <f>SUMIF(B66:B113,"=2")/2</f>
        <v>13</v>
      </c>
      <c r="H348" s="127">
        <f>SUMIF(B66:B113,"=3")/3</f>
        <v>25</v>
      </c>
      <c r="I348" s="127">
        <f>SUMIF(B66:B113,"=4")/4</f>
        <v>1</v>
      </c>
      <c r="J348" s="127">
        <f>SUMIF(B66:B113,"=5")/5</f>
        <v>0</v>
      </c>
      <c r="K348" s="280">
        <f t="shared" si="5"/>
        <v>48</v>
      </c>
      <c r="L348" s="283">
        <v>104.4</v>
      </c>
      <c r="M348" s="285">
        <v>1.5</v>
      </c>
      <c r="N348" s="288">
        <v>15</v>
      </c>
      <c r="O348" s="286">
        <v>3292.08</v>
      </c>
      <c r="P348" s="282">
        <v>1990</v>
      </c>
      <c r="Q348" s="283"/>
      <c r="R348" s="199"/>
      <c r="S348" s="198"/>
      <c r="T348" s="289"/>
      <c r="U348" s="211"/>
      <c r="V348" s="211"/>
      <c r="W348" s="277"/>
      <c r="X348" s="277"/>
      <c r="Y348" s="277"/>
      <c r="Z348" s="277"/>
      <c r="AA348" s="277"/>
      <c r="AB348" s="277"/>
      <c r="AC348" s="278"/>
      <c r="AD348" s="211"/>
      <c r="AE348" s="211"/>
      <c r="AF348" s="211"/>
      <c r="AG348" s="211"/>
      <c r="AH348" s="211"/>
      <c r="AI348" s="211"/>
      <c r="AJ348" s="211"/>
      <c r="AK348" s="211"/>
      <c r="AL348" s="211"/>
      <c r="AM348" s="211"/>
      <c r="AN348" s="211"/>
      <c r="AO348" s="211"/>
      <c r="AQ348" s="10"/>
      <c r="AR348" s="10"/>
      <c r="AS348" s="10"/>
      <c r="AT348" s="10"/>
      <c r="AU348" s="10"/>
      <c r="AV348" s="10"/>
      <c r="AW348" s="10"/>
      <c r="AX348" s="10"/>
      <c r="AY348" s="10"/>
      <c r="AZ348" s="10"/>
      <c r="BA348" s="10"/>
      <c r="BB348" s="10"/>
      <c r="BC348" s="10"/>
      <c r="BD348" s="10"/>
      <c r="BE348" s="10"/>
      <c r="BF348" s="10"/>
      <c r="BG348" s="10"/>
    </row>
    <row r="349" spans="1:810" customFormat="1" ht="15" customHeight="1" x14ac:dyDescent="0.3">
      <c r="C349" s="259"/>
      <c r="D349" s="248"/>
      <c r="E349" s="284" t="s">
        <v>778</v>
      </c>
      <c r="F349" s="127">
        <f>SUMIF(B114:B170,"=1")/1</f>
        <v>5</v>
      </c>
      <c r="G349" s="127">
        <f>SUMIF(B114:B170,"=2")/2</f>
        <v>9</v>
      </c>
      <c r="H349" s="127">
        <f>SUMIF(B114:B170,"=3")/3</f>
        <v>38</v>
      </c>
      <c r="I349" s="127">
        <f>SUMIF(B114:B170,"=4")/4</f>
        <v>4</v>
      </c>
      <c r="J349" s="127">
        <f>SUMIF(B114:B170,"=5")/5</f>
        <v>1</v>
      </c>
      <c r="K349" s="280">
        <f t="shared" si="5"/>
        <v>57</v>
      </c>
      <c r="L349" s="283">
        <v>89</v>
      </c>
      <c r="M349" s="285">
        <v>1.5</v>
      </c>
      <c r="N349" s="288">
        <v>20</v>
      </c>
      <c r="O349" s="286">
        <v>3871.29</v>
      </c>
      <c r="P349" s="282">
        <v>1980</v>
      </c>
      <c r="Q349" s="283"/>
      <c r="R349" s="199"/>
      <c r="S349" s="198"/>
      <c r="T349" s="210" t="s">
        <v>779</v>
      </c>
      <c r="U349" s="211"/>
      <c r="V349" s="211"/>
      <c r="W349" s="277"/>
      <c r="X349" s="277"/>
      <c r="Y349" s="277"/>
      <c r="Z349" s="277"/>
      <c r="AA349" s="277"/>
      <c r="AB349" s="277"/>
      <c r="AC349" s="278"/>
      <c r="AD349" s="211"/>
      <c r="AE349" s="211"/>
      <c r="AF349" s="211"/>
      <c r="AG349" s="211"/>
      <c r="AH349" s="211"/>
      <c r="AI349" s="211"/>
      <c r="AJ349" s="211"/>
      <c r="AK349" s="211"/>
      <c r="AL349" s="211"/>
      <c r="AM349" s="211"/>
      <c r="AN349" s="211"/>
      <c r="AO349" s="211"/>
      <c r="AQ349" s="10"/>
      <c r="AR349" s="10"/>
      <c r="AS349" s="10"/>
      <c r="AT349" s="10"/>
      <c r="AU349" s="10"/>
      <c r="AV349" s="10"/>
      <c r="AW349" s="10"/>
      <c r="AX349" s="10"/>
      <c r="AY349" s="10"/>
      <c r="AZ349" s="10"/>
      <c r="BA349" s="10"/>
      <c r="BB349" s="10"/>
      <c r="BC349" s="10"/>
      <c r="BD349" s="10"/>
      <c r="BE349" s="10"/>
      <c r="BF349" s="10"/>
      <c r="BG349" s="10"/>
    </row>
    <row r="350" spans="1:810" customFormat="1" ht="15" customHeight="1" x14ac:dyDescent="0.3">
      <c r="C350" s="259"/>
      <c r="D350" s="248"/>
      <c r="E350" s="284" t="s">
        <v>780</v>
      </c>
      <c r="F350" s="127">
        <f>SUMIF(B171:B226,"=1")/1</f>
        <v>5</v>
      </c>
      <c r="G350" s="127">
        <f>SUMIF(B171:B226,"=2")/2</f>
        <v>8</v>
      </c>
      <c r="H350" s="127">
        <f>SUMIF(B171:B226,"=3")/3</f>
        <v>40</v>
      </c>
      <c r="I350" s="127">
        <f>SUMIF(B171:B226,"=4")/4</f>
        <v>0</v>
      </c>
      <c r="J350" s="127">
        <f>SUMIF(B171:B226,"=5")/5</f>
        <v>3</v>
      </c>
      <c r="K350" s="280">
        <f t="shared" si="5"/>
        <v>56</v>
      </c>
      <c r="L350" s="283">
        <v>68.5</v>
      </c>
      <c r="M350" s="285">
        <v>1.6</v>
      </c>
      <c r="N350" s="288">
        <v>38</v>
      </c>
      <c r="O350" s="286">
        <v>5895.3</v>
      </c>
      <c r="P350" s="282">
        <v>1970</v>
      </c>
      <c r="Q350" s="283"/>
      <c r="R350" s="199"/>
      <c r="S350" s="198"/>
      <c r="T350" s="211"/>
      <c r="U350" s="210" t="s">
        <v>781</v>
      </c>
      <c r="V350" s="211"/>
      <c r="W350" s="277"/>
      <c r="X350" s="277"/>
      <c r="Y350" s="277"/>
      <c r="Z350" s="277"/>
      <c r="AA350" s="277"/>
      <c r="AB350" s="277"/>
      <c r="AC350" s="278"/>
      <c r="AD350" s="211"/>
      <c r="AE350" s="211"/>
      <c r="AF350" s="211"/>
      <c r="AG350" s="211"/>
      <c r="AH350" s="211"/>
      <c r="AI350" s="211"/>
      <c r="AJ350" s="211"/>
      <c r="AK350" s="211"/>
      <c r="AL350" s="211"/>
      <c r="AM350" s="211"/>
      <c r="AN350" s="211"/>
      <c r="AO350" s="211"/>
      <c r="AQ350" s="10"/>
      <c r="AR350" s="10"/>
      <c r="AS350" s="10"/>
      <c r="AT350" s="10"/>
      <c r="AU350" s="10"/>
      <c r="AV350" s="10"/>
      <c r="AW350" s="10"/>
      <c r="AX350" s="10"/>
      <c r="AY350" s="10"/>
      <c r="AZ350" s="10"/>
      <c r="BA350" s="10"/>
      <c r="BB350" s="10"/>
      <c r="BC350" s="10"/>
      <c r="BD350" s="10"/>
      <c r="BE350" s="10"/>
      <c r="BF350" s="10"/>
      <c r="BG350" s="10"/>
    </row>
    <row r="351" spans="1:810" customFormat="1" ht="15" customHeight="1" x14ac:dyDescent="0.3">
      <c r="C351" s="259"/>
      <c r="D351" s="248"/>
      <c r="E351" s="284" t="s">
        <v>782</v>
      </c>
      <c r="F351" s="127">
        <f>SUMIF(B227:B278,"=1")/1</f>
        <v>5</v>
      </c>
      <c r="G351" s="127">
        <f>SUMIF(B227:B278,"=2")/2</f>
        <v>3</v>
      </c>
      <c r="H351" s="127">
        <f>SUMIF(B227:B278,"=3")/3</f>
        <v>41</v>
      </c>
      <c r="I351" s="127">
        <f>SUMIF(B227:B278,"=4")/4</f>
        <v>0</v>
      </c>
      <c r="J351" s="127">
        <f>SUMIF(B227:B278,"=5")/5</f>
        <v>3</v>
      </c>
      <c r="K351" s="152">
        <f t="shared" si="5"/>
        <v>52</v>
      </c>
      <c r="L351" s="283">
        <v>45.4</v>
      </c>
      <c r="M351" s="285">
        <v>1.75</v>
      </c>
      <c r="N351" s="288">
        <v>55</v>
      </c>
      <c r="O351" s="286">
        <v>5112.2700000000004</v>
      </c>
      <c r="P351" s="282">
        <v>1960</v>
      </c>
      <c r="Q351" s="283"/>
      <c r="R351" s="199"/>
      <c r="S351" s="198"/>
      <c r="T351" s="211"/>
      <c r="U351" s="210" t="s">
        <v>783</v>
      </c>
      <c r="V351" s="211"/>
      <c r="W351" s="277"/>
      <c r="X351" s="277"/>
      <c r="Y351" s="277"/>
      <c r="Z351" s="277"/>
      <c r="AA351" s="277"/>
      <c r="AB351" s="277"/>
      <c r="AC351" s="278"/>
      <c r="AD351" s="211"/>
      <c r="AE351" s="211"/>
      <c r="AF351" s="211"/>
      <c r="AG351" s="211"/>
      <c r="AH351" s="211"/>
      <c r="AI351" s="211"/>
      <c r="AJ351" s="211"/>
      <c r="AK351" s="211"/>
      <c r="AL351" s="211"/>
      <c r="AM351" s="211"/>
      <c r="AN351" s="211"/>
      <c r="AO351" s="211"/>
      <c r="AQ351" s="10"/>
      <c r="AR351" s="10"/>
      <c r="AS351" s="10"/>
      <c r="AT351" s="10"/>
      <c r="AU351" s="10"/>
      <c r="AV351" s="10"/>
      <c r="AW351" s="10"/>
      <c r="AX351" s="10"/>
      <c r="AY351" s="10"/>
      <c r="AZ351" s="10"/>
      <c r="BA351" s="10"/>
      <c r="BB351" s="10"/>
      <c r="BC351" s="10"/>
      <c r="BD351" s="10"/>
      <c r="BE351" s="10"/>
      <c r="BF351" s="10"/>
      <c r="BG351" s="10"/>
    </row>
    <row r="352" spans="1:810" customFormat="1" ht="15" customHeight="1" x14ac:dyDescent="0.3">
      <c r="C352" s="259"/>
      <c r="D352" s="248"/>
      <c r="E352" s="284" t="s">
        <v>784</v>
      </c>
      <c r="F352" s="127">
        <f>SUMIF(B279:B285,"=1")/1</f>
        <v>0</v>
      </c>
      <c r="G352" s="127">
        <f>SUMIF(B279:B285,"=2")/2</f>
        <v>0</v>
      </c>
      <c r="H352" s="127">
        <f>SUMIF(B279:B285,"=3")/3</f>
        <v>7</v>
      </c>
      <c r="I352" s="127">
        <f>SUMIF(B279:B285,"=4")/4</f>
        <v>0</v>
      </c>
      <c r="J352" s="127">
        <f>SUMIF(B279:B285,"=5")/5</f>
        <v>0</v>
      </c>
      <c r="K352" s="152">
        <f t="shared" si="5"/>
        <v>7</v>
      </c>
      <c r="L352" s="283">
        <v>28.7</v>
      </c>
      <c r="M352" s="285">
        <v>1.6</v>
      </c>
      <c r="N352" s="288">
        <v>48</v>
      </c>
      <c r="O352" s="286">
        <v>5076.1500000000005</v>
      </c>
      <c r="P352" s="282">
        <v>1950</v>
      </c>
      <c r="Q352" s="283"/>
      <c r="R352" s="199"/>
      <c r="S352" s="198"/>
      <c r="T352" s="211"/>
      <c r="U352" s="210" t="s">
        <v>785</v>
      </c>
      <c r="V352" s="211"/>
      <c r="W352" s="277"/>
      <c r="X352" s="277"/>
      <c r="Y352" s="277"/>
      <c r="Z352" s="277"/>
      <c r="AA352" s="277"/>
      <c r="AB352" s="277"/>
      <c r="AC352" s="278"/>
      <c r="AD352" s="211"/>
      <c r="AE352" s="211"/>
      <c r="AF352" s="211"/>
      <c r="AG352" s="211"/>
      <c r="AH352" s="211"/>
      <c r="AI352" s="211"/>
      <c r="AJ352" s="211"/>
      <c r="AK352" s="211"/>
      <c r="AL352" s="211"/>
      <c r="AM352" s="211"/>
      <c r="AN352" s="211"/>
      <c r="AO352" s="211"/>
      <c r="AQ352" s="10"/>
      <c r="AR352" s="10"/>
      <c r="AS352" s="10"/>
      <c r="AT352" s="10"/>
      <c r="AU352" s="10"/>
      <c r="AV352" s="10"/>
      <c r="AW352" s="10"/>
      <c r="AX352" s="10"/>
      <c r="AY352" s="10"/>
      <c r="AZ352" s="10"/>
      <c r="BA352" s="10"/>
      <c r="BB352" s="10"/>
      <c r="BC352" s="10"/>
      <c r="BD352" s="10"/>
      <c r="BE352" s="10"/>
      <c r="BF352" s="10"/>
      <c r="BG352" s="10"/>
    </row>
    <row r="353" spans="1:810" customFormat="1" ht="15" customHeight="1" x14ac:dyDescent="0.3">
      <c r="C353" s="259"/>
      <c r="D353" s="248"/>
      <c r="E353" s="284" t="s">
        <v>786</v>
      </c>
      <c r="F353" s="127">
        <f>SUMIF(B286:B292,"=1")/1</f>
        <v>1</v>
      </c>
      <c r="G353" s="127">
        <f>SUMIF(B286:B292,"=2")/2</f>
        <v>1</v>
      </c>
      <c r="H353" s="127">
        <f>SUMIF(B286:B292,"=3")/3</f>
        <v>5</v>
      </c>
      <c r="I353" s="127">
        <f>SUMIF(B286:B292,"=4")/4</f>
        <v>0</v>
      </c>
      <c r="J353" s="127">
        <f>SUMIF(B286:B292,"=5")/5</f>
        <v>0</v>
      </c>
      <c r="K353" s="152">
        <f t="shared" si="5"/>
        <v>7</v>
      </c>
      <c r="L353" s="283">
        <v>22.9</v>
      </c>
      <c r="M353" s="285">
        <v>1.75</v>
      </c>
      <c r="N353" s="288">
        <v>35</v>
      </c>
      <c r="O353" s="286">
        <v>3632.6400000000003</v>
      </c>
      <c r="P353" s="282">
        <v>1940</v>
      </c>
      <c r="Q353" s="283"/>
      <c r="R353" s="199"/>
      <c r="S353" s="198"/>
      <c r="T353" s="290"/>
      <c r="U353" s="291"/>
      <c r="V353" s="290"/>
      <c r="W353" s="290"/>
      <c r="X353" s="290"/>
      <c r="Y353" s="290"/>
      <c r="Z353" s="290"/>
      <c r="AA353" s="290"/>
      <c r="AB353" s="290"/>
      <c r="AC353" s="292"/>
      <c r="AQ353" s="10"/>
      <c r="AR353" s="10"/>
      <c r="AS353" s="10"/>
      <c r="AT353" s="10"/>
      <c r="AU353" s="10"/>
      <c r="AV353" s="10"/>
      <c r="AW353" s="10"/>
      <c r="AX353" s="10"/>
      <c r="AY353" s="10"/>
      <c r="AZ353" s="10"/>
      <c r="BA353" s="10"/>
      <c r="BB353" s="10"/>
      <c r="BC353" s="10"/>
      <c r="BD353" s="10"/>
      <c r="BE353" s="10"/>
      <c r="BF353" s="10"/>
      <c r="BG353" s="10"/>
    </row>
    <row r="354" spans="1:810" customFormat="1" ht="15" customHeight="1" x14ac:dyDescent="0.3">
      <c r="C354" s="259"/>
      <c r="D354" s="248"/>
      <c r="E354" s="284" t="s">
        <v>787</v>
      </c>
      <c r="F354" s="127">
        <f>SUMIF(B293:B295,"=1")/1</f>
        <v>1</v>
      </c>
      <c r="G354" s="127">
        <f>SUMIF(B293:B295,"=2")/2</f>
        <v>0</v>
      </c>
      <c r="H354" s="127">
        <f>SUMIF(B293:B295,"=3")/3</f>
        <v>2</v>
      </c>
      <c r="I354" s="127">
        <f>SUMIF(B293:B295,"=4")/4</f>
        <v>0</v>
      </c>
      <c r="J354" s="127">
        <f>SUMIF(B293:B295,"=5")/5</f>
        <v>0</v>
      </c>
      <c r="K354" s="152">
        <f t="shared" si="5"/>
        <v>3</v>
      </c>
      <c r="L354" s="283">
        <v>15.9</v>
      </c>
      <c r="M354" s="285">
        <v>1.8</v>
      </c>
      <c r="N354" s="288">
        <v>38</v>
      </c>
      <c r="O354" s="286">
        <v>3150.1800000000003</v>
      </c>
      <c r="P354" s="282">
        <v>1930</v>
      </c>
      <c r="Q354" s="283"/>
      <c r="R354" s="199"/>
      <c r="S354" s="198"/>
      <c r="T354" s="290"/>
      <c r="U354" s="291"/>
      <c r="V354" s="290"/>
      <c r="W354" s="290"/>
      <c r="X354" s="290"/>
      <c r="Y354" s="290"/>
      <c r="Z354" s="290"/>
      <c r="AA354" s="290"/>
      <c r="AB354" s="290"/>
      <c r="AC354" s="292"/>
      <c r="AQ354" s="10"/>
      <c r="AR354" s="10"/>
      <c r="AS354" s="10"/>
      <c r="AT354" s="10"/>
      <c r="AU354" s="10"/>
      <c r="AV354" s="10"/>
      <c r="AW354" s="10"/>
      <c r="AX354" s="10"/>
      <c r="AY354" s="10"/>
      <c r="AZ354" s="10"/>
      <c r="BA354" s="10"/>
      <c r="BB354" s="10"/>
      <c r="BC354" s="10"/>
      <c r="BD354" s="10"/>
      <c r="BE354" s="10"/>
      <c r="BF354" s="10"/>
      <c r="BG354" s="10"/>
    </row>
    <row r="355" spans="1:810" customFormat="1" ht="15" customHeight="1" x14ac:dyDescent="0.3">
      <c r="C355" s="259"/>
      <c r="D355" s="248"/>
      <c r="E355" s="284" t="s">
        <v>788</v>
      </c>
      <c r="F355" s="127">
        <f>SUMIF(B296,"=1")/1</f>
        <v>1</v>
      </c>
      <c r="G355" s="127">
        <f>SUMIF(B296,"=2")/2</f>
        <v>0</v>
      </c>
      <c r="H355" s="127">
        <f>SUMIF(B296,"=3")/3</f>
        <v>0</v>
      </c>
      <c r="I355" s="127">
        <f>SUMIF(B296,"=4")/4</f>
        <v>0</v>
      </c>
      <c r="J355" s="127">
        <f>SUMIF(B296,"=5")/5</f>
        <v>0</v>
      </c>
      <c r="K355" s="152">
        <f t="shared" si="5"/>
        <v>1</v>
      </c>
      <c r="L355" s="283">
        <v>13.2</v>
      </c>
      <c r="M355" s="285">
        <v>2</v>
      </c>
      <c r="N355" s="288">
        <v>45</v>
      </c>
      <c r="O355" s="286">
        <v>3854.52</v>
      </c>
      <c r="P355" s="282">
        <v>1920</v>
      </c>
      <c r="Q355" s="283"/>
      <c r="R355" s="199"/>
      <c r="S355" s="198"/>
      <c r="T355" s="290"/>
      <c r="U355" s="291"/>
      <c r="V355" s="290"/>
      <c r="W355" s="290"/>
      <c r="X355" s="290"/>
      <c r="Y355" s="290"/>
      <c r="Z355" s="290"/>
      <c r="AA355" s="290"/>
      <c r="AB355" s="290"/>
      <c r="AC355" s="292"/>
      <c r="AQ355" s="10"/>
      <c r="AR355" s="10"/>
      <c r="AS355" s="10"/>
      <c r="AT355" s="10"/>
      <c r="AU355" s="10"/>
      <c r="AV355" s="10"/>
      <c r="AW355" s="10"/>
      <c r="AX355" s="10"/>
      <c r="AY355" s="10"/>
      <c r="AZ355" s="10"/>
      <c r="BA355" s="10"/>
      <c r="BB355" s="10"/>
      <c r="BC355" s="10"/>
      <c r="BD355" s="10"/>
      <c r="BE355" s="10"/>
      <c r="BF355" s="10"/>
      <c r="BG355" s="10"/>
    </row>
    <row r="356" spans="1:810" customFormat="1" ht="15" customHeight="1" x14ac:dyDescent="0.3">
      <c r="C356" s="259"/>
      <c r="D356" s="293"/>
      <c r="E356" s="284" t="s">
        <v>789</v>
      </c>
      <c r="F356" s="127">
        <f>SUMIF(B297:B298,"=1")/1</f>
        <v>0</v>
      </c>
      <c r="G356" s="127">
        <f>SUMIF(B297:B298,"=2")/2</f>
        <v>1</v>
      </c>
      <c r="H356" s="127">
        <f>SUMIF(B297:B298,"=3")/3</f>
        <v>1</v>
      </c>
      <c r="I356" s="127">
        <f>SUMIF(B297:B298,"=4")/4</f>
        <v>0</v>
      </c>
      <c r="J356" s="127">
        <f>SUMIF(B297:B298,"=5")/5</f>
        <v>0</v>
      </c>
      <c r="K356" s="152">
        <f t="shared" si="5"/>
        <v>2</v>
      </c>
      <c r="L356" s="283">
        <v>11</v>
      </c>
      <c r="M356" s="285">
        <v>2.4</v>
      </c>
      <c r="N356" s="288">
        <v>48</v>
      </c>
      <c r="O356" s="286">
        <v>7725.81</v>
      </c>
      <c r="P356" s="282">
        <v>1910</v>
      </c>
      <c r="Q356" s="283"/>
      <c r="R356" s="199"/>
      <c r="S356" s="198"/>
      <c r="T356" s="290"/>
      <c r="U356" s="291"/>
      <c r="V356" s="290"/>
      <c r="W356" s="290"/>
      <c r="X356" s="290"/>
      <c r="Y356" s="290"/>
      <c r="Z356" s="290"/>
      <c r="AA356" s="290"/>
      <c r="AB356" s="290"/>
      <c r="AC356" s="292"/>
      <c r="AQ356" s="10"/>
      <c r="AR356" s="10"/>
      <c r="AS356" s="10"/>
      <c r="AT356" s="10"/>
      <c r="AU356" s="10"/>
      <c r="AV356" s="10"/>
      <c r="AW356" s="10"/>
      <c r="AX356" s="10"/>
      <c r="AY356" s="10"/>
      <c r="AZ356" s="10"/>
      <c r="BA356" s="10"/>
      <c r="BB356" s="10"/>
      <c r="BC356" s="10"/>
      <c r="BD356" s="10"/>
      <c r="BE356" s="10"/>
      <c r="BF356" s="10"/>
      <c r="BG356" s="10"/>
    </row>
    <row r="357" spans="1:810" customFormat="1" ht="15" customHeight="1" x14ac:dyDescent="0.3">
      <c r="C357" s="259"/>
      <c r="D357" s="248"/>
      <c r="E357" s="284" t="s">
        <v>790</v>
      </c>
      <c r="F357" s="127" t="s">
        <v>44</v>
      </c>
      <c r="G357" s="127" t="s">
        <v>44</v>
      </c>
      <c r="H357" s="127" t="s">
        <v>44</v>
      </c>
      <c r="I357" s="127" t="s">
        <v>44</v>
      </c>
      <c r="J357" s="51" t="s">
        <v>44</v>
      </c>
      <c r="K357" s="152" t="s">
        <v>44</v>
      </c>
      <c r="L357" s="283"/>
      <c r="M357" s="285"/>
      <c r="N357" s="288"/>
      <c r="O357" s="286"/>
      <c r="P357" s="282">
        <v>1900</v>
      </c>
      <c r="Q357" s="283"/>
      <c r="R357" s="199"/>
      <c r="S357" s="198"/>
      <c r="T357" s="290"/>
      <c r="U357" s="291"/>
      <c r="V357" s="290"/>
      <c r="W357" s="290"/>
      <c r="X357" s="290"/>
      <c r="Y357" s="290"/>
      <c r="Z357" s="290"/>
      <c r="AA357" s="290"/>
      <c r="AB357" s="290"/>
      <c r="AC357" s="292"/>
      <c r="AQ357" s="10"/>
      <c r="AR357" s="10"/>
      <c r="AS357" s="10"/>
      <c r="AT357" s="10"/>
      <c r="AU357" s="10"/>
      <c r="AV357" s="10"/>
      <c r="AW357" s="10"/>
      <c r="AX357" s="10"/>
      <c r="AY357" s="10"/>
      <c r="AZ357" s="10"/>
      <c r="BA357" s="10"/>
      <c r="BB357" s="10"/>
      <c r="BC357" s="10"/>
      <c r="BD357" s="10"/>
      <c r="BE357" s="10"/>
      <c r="BF357" s="10"/>
      <c r="BG357" s="10"/>
    </row>
    <row r="358" spans="1:810" customFormat="1" ht="15" customHeight="1" x14ac:dyDescent="0.3">
      <c r="C358" s="259"/>
      <c r="D358" s="248"/>
      <c r="E358" s="294"/>
      <c r="F358" s="127" t="s">
        <v>658</v>
      </c>
      <c r="G358" s="127" t="s">
        <v>658</v>
      </c>
      <c r="H358" s="127" t="s">
        <v>658</v>
      </c>
      <c r="I358" s="127" t="s">
        <v>658</v>
      </c>
      <c r="J358" s="127" t="s">
        <v>658</v>
      </c>
      <c r="K358" s="280" t="s">
        <v>658</v>
      </c>
      <c r="L358" s="282"/>
      <c r="M358" s="295"/>
      <c r="N358" s="154"/>
      <c r="O358" s="295"/>
      <c r="P358" s="295"/>
      <c r="Q358" s="295"/>
      <c r="R358" s="199"/>
      <c r="S358" s="198"/>
      <c r="T358" s="290"/>
      <c r="U358" s="291"/>
      <c r="V358" s="290"/>
      <c r="W358" s="290"/>
      <c r="X358" s="290"/>
      <c r="Y358" s="290"/>
      <c r="Z358" s="290"/>
      <c r="AA358" s="290"/>
      <c r="AB358" s="290"/>
      <c r="AC358" s="292"/>
      <c r="AQ358" s="10"/>
      <c r="AR358" s="10"/>
      <c r="AS358" s="10"/>
      <c r="AT358" s="10"/>
      <c r="AU358" s="10"/>
      <c r="AV358" s="10"/>
      <c r="AW358" s="10"/>
      <c r="AX358" s="10"/>
      <c r="AY358" s="10"/>
      <c r="AZ358" s="10"/>
      <c r="BA358" s="10"/>
      <c r="BB358" s="10"/>
      <c r="BC358" s="10"/>
      <c r="BD358" s="10"/>
      <c r="BE358" s="10"/>
      <c r="BF358" s="10"/>
      <c r="BG358" s="10"/>
    </row>
    <row r="359" spans="1:810" customFormat="1" ht="15" customHeight="1" x14ac:dyDescent="0.3">
      <c r="C359" s="259"/>
      <c r="D359" s="248"/>
      <c r="E359" s="296"/>
      <c r="F359" s="149">
        <f>SUM(F346:F358)</f>
        <v>43</v>
      </c>
      <c r="G359" s="149">
        <f>SUM(G346:G358)</f>
        <v>51</v>
      </c>
      <c r="H359" s="149">
        <f t="shared" ref="H359:J359" si="6">SUM(H346:H358)</f>
        <v>184</v>
      </c>
      <c r="I359" s="149">
        <f t="shared" si="6"/>
        <v>9</v>
      </c>
      <c r="J359" s="149">
        <f t="shared" si="6"/>
        <v>8</v>
      </c>
      <c r="K359" s="152">
        <f>SUM(K346:K358)</f>
        <v>295</v>
      </c>
      <c r="L359" s="297" t="s">
        <v>791</v>
      </c>
      <c r="M359" s="295"/>
      <c r="N359" s="154"/>
      <c r="O359" s="295"/>
      <c r="P359" s="295"/>
      <c r="Q359" s="295"/>
      <c r="R359" s="199"/>
      <c r="S359" s="198"/>
      <c r="T359" s="290"/>
      <c r="U359" s="291"/>
      <c r="V359" s="290"/>
      <c r="W359" s="290"/>
      <c r="X359" s="290"/>
      <c r="Y359" s="290"/>
      <c r="Z359" s="290"/>
      <c r="AA359" s="290"/>
      <c r="AB359" s="290"/>
      <c r="AC359" s="292"/>
      <c r="AQ359" s="10"/>
      <c r="AR359" s="10"/>
      <c r="AS359" s="10"/>
      <c r="AT359" s="10"/>
      <c r="AU359" s="10"/>
      <c r="AV359" s="10"/>
      <c r="AW359" s="10"/>
      <c r="AX359" s="10"/>
      <c r="AY359" s="10"/>
      <c r="AZ359" s="10"/>
      <c r="BA359" s="10"/>
      <c r="BB359" s="10"/>
      <c r="BC359" s="10"/>
      <c r="BD359" s="10"/>
      <c r="BE359" s="10"/>
      <c r="BF359" s="10"/>
      <c r="BG359" s="10"/>
    </row>
    <row r="360" spans="1:810" x14ac:dyDescent="0.3">
      <c r="A360" s="192"/>
      <c r="B360" s="192"/>
      <c r="C360" s="298"/>
      <c r="D360" s="248"/>
      <c r="E360" s="299"/>
      <c r="F360" s="300"/>
      <c r="G360" s="300"/>
      <c r="H360" s="300"/>
      <c r="I360" s="300"/>
      <c r="J360" s="192"/>
      <c r="K360" s="301"/>
      <c r="L360" s="300"/>
      <c r="M360" s="300"/>
      <c r="N360" s="189"/>
      <c r="O360" s="302"/>
      <c r="P360" s="302"/>
      <c r="Q360" s="302"/>
      <c r="R360" s="199"/>
      <c r="S360" s="198"/>
      <c r="T360" s="186"/>
      <c r="U360" s="186"/>
      <c r="V360" s="186"/>
      <c r="W360" s="186"/>
      <c r="X360" s="186"/>
      <c r="Y360" s="186"/>
      <c r="Z360" s="186"/>
      <c r="AA360" s="186"/>
      <c r="AB360" s="186"/>
      <c r="AC360" s="132"/>
      <c r="AD360" s="141"/>
      <c r="AE360" s="141"/>
      <c r="AF360" s="141"/>
      <c r="AG360" s="141"/>
      <c r="AH360" s="141"/>
      <c r="AI360" s="141"/>
      <c r="AJ360" s="141"/>
      <c r="AK360" s="141"/>
      <c r="AL360" s="141"/>
      <c r="AM360" s="141"/>
      <c r="AN360" s="141"/>
      <c r="AO360" s="141"/>
      <c r="AP360" s="141"/>
      <c r="AQ360" s="133"/>
      <c r="AR360" s="133"/>
      <c r="AS360" s="133"/>
      <c r="AT360" s="133"/>
      <c r="AU360" s="133"/>
      <c r="AV360" s="133"/>
      <c r="AW360" s="133"/>
      <c r="AX360" s="133"/>
      <c r="AY360" s="133"/>
      <c r="AZ360" s="133"/>
      <c r="BA360" s="133"/>
      <c r="BB360" s="133"/>
      <c r="BC360" s="133"/>
      <c r="BD360" s="133"/>
      <c r="BE360" s="133"/>
      <c r="BF360" s="133"/>
      <c r="BG360" s="133"/>
      <c r="BH360" s="141"/>
      <c r="BI360" s="141"/>
      <c r="BJ360" s="141"/>
      <c r="BK360" s="141"/>
      <c r="BL360" s="141"/>
      <c r="BM360" s="141"/>
      <c r="BN360" s="141"/>
      <c r="BO360" s="141"/>
      <c r="BP360" s="141"/>
      <c r="BQ360" s="141"/>
      <c r="BR360" s="141"/>
      <c r="BS360" s="141"/>
      <c r="BT360" s="141"/>
      <c r="BU360" s="141"/>
      <c r="BV360" s="141"/>
      <c r="BW360" s="141"/>
      <c r="BX360" s="141"/>
      <c r="BY360" s="141"/>
      <c r="BZ360" s="141"/>
      <c r="CA360" s="141"/>
      <c r="CB360" s="141"/>
      <c r="CC360" s="141"/>
      <c r="CD360" s="141"/>
      <c r="CE360" s="141"/>
      <c r="CF360" s="141"/>
      <c r="CG360" s="141"/>
      <c r="CH360" s="141"/>
      <c r="CI360" s="141"/>
      <c r="CJ360" s="141"/>
      <c r="CK360" s="141"/>
      <c r="CL360" s="141"/>
      <c r="CM360" s="141"/>
      <c r="CN360" s="141"/>
      <c r="CO360" s="141"/>
      <c r="CP360" s="141"/>
      <c r="CQ360" s="141"/>
      <c r="CR360" s="141"/>
      <c r="CS360" s="141"/>
      <c r="CT360" s="141"/>
      <c r="CU360" s="141"/>
      <c r="CV360" s="141"/>
      <c r="CW360" s="141"/>
      <c r="CX360" s="141"/>
      <c r="CY360" s="141"/>
      <c r="CZ360" s="141"/>
      <c r="DA360" s="141"/>
      <c r="DB360" s="141"/>
      <c r="DC360" s="141"/>
      <c r="DD360" s="141"/>
      <c r="DE360" s="141"/>
      <c r="DF360" s="141"/>
      <c r="DG360" s="141"/>
      <c r="DH360" s="141"/>
      <c r="DI360" s="141"/>
      <c r="DJ360" s="141"/>
      <c r="DK360" s="141"/>
      <c r="DL360" s="141"/>
      <c r="DM360" s="141"/>
      <c r="DN360" s="141"/>
      <c r="DO360" s="141"/>
      <c r="DP360" s="141"/>
      <c r="DQ360" s="141"/>
      <c r="DR360" s="141"/>
      <c r="DS360" s="141"/>
      <c r="DT360" s="141"/>
      <c r="DU360" s="141"/>
      <c r="DV360" s="141"/>
      <c r="DW360" s="141"/>
      <c r="DX360" s="141"/>
      <c r="DY360" s="141"/>
      <c r="DZ360" s="141"/>
      <c r="EA360" s="141"/>
      <c r="EB360" s="141"/>
      <c r="EC360" s="141"/>
      <c r="ED360" s="141"/>
      <c r="EE360" s="141"/>
      <c r="EF360" s="141"/>
      <c r="EG360" s="141"/>
      <c r="EH360" s="141"/>
      <c r="EI360" s="141"/>
      <c r="EJ360" s="141"/>
      <c r="EK360" s="141"/>
      <c r="EL360" s="141"/>
      <c r="EM360" s="141"/>
      <c r="EN360" s="141"/>
      <c r="EO360" s="141"/>
      <c r="EP360" s="141"/>
      <c r="EQ360" s="141"/>
      <c r="ER360" s="141"/>
      <c r="ES360" s="141"/>
      <c r="ET360" s="141"/>
      <c r="EU360" s="141"/>
      <c r="EV360" s="141"/>
      <c r="EW360" s="141"/>
      <c r="EX360" s="141"/>
      <c r="EY360" s="141"/>
      <c r="EZ360" s="141"/>
      <c r="FA360" s="141"/>
      <c r="FB360" s="141"/>
      <c r="FC360" s="141"/>
      <c r="FD360" s="141"/>
      <c r="FE360" s="141"/>
      <c r="FF360" s="141"/>
      <c r="FG360" s="133"/>
      <c r="FH360" s="133"/>
      <c r="FI360" s="133"/>
      <c r="FJ360" s="133"/>
      <c r="FK360" s="133"/>
      <c r="FL360" s="133"/>
      <c r="FM360" s="133"/>
      <c r="FN360" s="133"/>
      <c r="FO360" s="133"/>
      <c r="FP360" s="133"/>
      <c r="FQ360" s="133"/>
      <c r="FR360" s="133"/>
      <c r="FS360" s="133"/>
      <c r="FT360" s="133"/>
      <c r="FU360" s="133"/>
      <c r="FV360" s="133"/>
      <c r="FW360" s="133"/>
      <c r="FX360" s="133"/>
      <c r="FY360" s="133"/>
      <c r="FZ360" s="133"/>
      <c r="GA360" s="133"/>
      <c r="GB360" s="133"/>
      <c r="GC360" s="133"/>
      <c r="GD360" s="133"/>
      <c r="GE360" s="133"/>
      <c r="GF360" s="133"/>
      <c r="GG360" s="133"/>
      <c r="GH360" s="133"/>
      <c r="GI360" s="133"/>
      <c r="GJ360" s="133"/>
      <c r="GK360" s="133"/>
      <c r="GL360" s="133"/>
      <c r="GM360" s="133"/>
      <c r="GN360" s="133"/>
      <c r="GO360" s="133"/>
      <c r="GP360" s="133"/>
      <c r="GQ360" s="133"/>
      <c r="GR360" s="133"/>
      <c r="GS360" s="133"/>
      <c r="GT360" s="133"/>
      <c r="GU360" s="133"/>
      <c r="GV360" s="133"/>
      <c r="GW360" s="133"/>
      <c r="GX360" s="133"/>
      <c r="GY360" s="133"/>
      <c r="GZ360" s="133"/>
      <c r="HA360" s="133"/>
      <c r="HB360" s="133"/>
      <c r="HC360" s="133"/>
      <c r="HD360" s="133"/>
      <c r="HE360" s="133"/>
      <c r="HF360" s="133"/>
      <c r="HG360" s="133"/>
      <c r="HH360" s="133"/>
      <c r="HI360" s="133"/>
      <c r="HJ360" s="133"/>
      <c r="HK360" s="133"/>
      <c r="HL360" s="133"/>
      <c r="HM360" s="133"/>
      <c r="HN360" s="133"/>
      <c r="HO360" s="133"/>
      <c r="HP360" s="133"/>
      <c r="HQ360" s="133"/>
      <c r="HR360" s="133"/>
      <c r="HS360" s="133"/>
      <c r="HT360" s="133"/>
      <c r="HU360" s="133"/>
      <c r="HV360" s="133"/>
      <c r="HW360" s="133"/>
      <c r="HX360" s="133"/>
      <c r="HY360" s="133"/>
      <c r="HZ360" s="133"/>
      <c r="IA360" s="133"/>
      <c r="IB360" s="133"/>
      <c r="IC360" s="133"/>
      <c r="ID360" s="133"/>
      <c r="IE360" s="133"/>
      <c r="IF360" s="133"/>
      <c r="IG360" s="133"/>
      <c r="IH360" s="133"/>
      <c r="II360" s="133"/>
      <c r="IJ360" s="133"/>
      <c r="IK360" s="133"/>
      <c r="IL360" s="133"/>
      <c r="IM360" s="133"/>
      <c r="IN360" s="133"/>
      <c r="IO360" s="133"/>
      <c r="IP360" s="133"/>
      <c r="IQ360" s="133"/>
      <c r="IR360" s="133"/>
      <c r="IS360" s="133"/>
      <c r="IT360" s="133"/>
      <c r="IU360" s="133"/>
      <c r="IV360" s="133"/>
      <c r="IW360" s="133"/>
      <c r="IX360" s="133"/>
      <c r="IY360" s="133"/>
      <c r="IZ360" s="133"/>
      <c r="JA360" s="133"/>
      <c r="JB360" s="133"/>
      <c r="JC360" s="133"/>
      <c r="JD360" s="133"/>
      <c r="JE360" s="133"/>
      <c r="JF360" s="133"/>
      <c r="JG360" s="133"/>
      <c r="JH360" s="133"/>
      <c r="JI360" s="133"/>
      <c r="JJ360" s="133"/>
      <c r="JK360" s="133"/>
      <c r="JL360" s="133"/>
      <c r="JM360" s="133"/>
      <c r="JN360" s="133"/>
      <c r="JO360" s="133"/>
      <c r="JP360" s="133"/>
      <c r="JQ360" s="133"/>
      <c r="JR360" s="133"/>
      <c r="JS360" s="133"/>
      <c r="JT360" s="133"/>
      <c r="JU360" s="133"/>
      <c r="JV360" s="133"/>
      <c r="JW360" s="133"/>
      <c r="JX360" s="133"/>
      <c r="JY360" s="133"/>
      <c r="JZ360" s="133"/>
      <c r="KA360" s="133"/>
      <c r="KB360" s="133"/>
      <c r="KC360" s="133"/>
      <c r="KD360" s="133"/>
      <c r="KE360" s="133"/>
      <c r="KF360" s="133"/>
      <c r="KG360" s="133"/>
      <c r="KH360" s="133"/>
      <c r="KI360" s="133"/>
      <c r="KJ360" s="133"/>
      <c r="KK360" s="133"/>
      <c r="KL360" s="133"/>
      <c r="KM360" s="133"/>
      <c r="KN360" s="133"/>
      <c r="KO360" s="133"/>
      <c r="KP360" s="133"/>
      <c r="KQ360" s="133"/>
      <c r="KR360" s="133"/>
      <c r="KS360" s="133"/>
      <c r="KT360" s="133"/>
      <c r="KU360" s="133"/>
      <c r="KV360" s="133"/>
      <c r="KW360" s="133"/>
      <c r="KX360" s="133"/>
      <c r="KY360" s="133"/>
      <c r="KZ360" s="133"/>
      <c r="LA360" s="133"/>
      <c r="LB360" s="133"/>
      <c r="LC360" s="133"/>
      <c r="LD360" s="133"/>
      <c r="LE360" s="133"/>
      <c r="LF360" s="133"/>
      <c r="LG360" s="133"/>
      <c r="LH360" s="133"/>
      <c r="LI360" s="133"/>
      <c r="LJ360" s="133"/>
      <c r="LK360" s="133"/>
      <c r="LL360" s="133"/>
      <c r="LM360" s="133"/>
      <c r="LN360" s="133"/>
      <c r="LO360" s="133"/>
      <c r="LP360" s="133"/>
      <c r="LQ360" s="133"/>
      <c r="LR360" s="133"/>
      <c r="LS360" s="133"/>
      <c r="LT360" s="133"/>
      <c r="LU360" s="133"/>
      <c r="LV360" s="133"/>
      <c r="LW360" s="133"/>
      <c r="LX360" s="133"/>
      <c r="LY360" s="133"/>
      <c r="LZ360" s="133"/>
      <c r="MA360" s="133"/>
      <c r="MB360" s="133"/>
      <c r="MC360" s="133"/>
      <c r="MD360" s="133"/>
      <c r="ME360" s="133"/>
      <c r="MF360" s="133"/>
      <c r="MG360" s="133"/>
      <c r="MH360" s="133"/>
      <c r="MI360" s="133"/>
      <c r="MJ360" s="133"/>
      <c r="MK360" s="133"/>
      <c r="ML360" s="133"/>
      <c r="MM360" s="133"/>
      <c r="MN360" s="133"/>
      <c r="MO360" s="133"/>
      <c r="MP360" s="133"/>
      <c r="MQ360" s="133"/>
      <c r="MR360" s="133"/>
      <c r="MS360" s="133"/>
      <c r="MT360" s="133"/>
      <c r="MU360" s="133"/>
      <c r="MV360" s="133"/>
      <c r="MW360" s="133"/>
      <c r="MX360" s="133"/>
      <c r="MY360" s="133"/>
      <c r="MZ360" s="133"/>
      <c r="NA360" s="133"/>
      <c r="NB360" s="133"/>
      <c r="NC360" s="133"/>
      <c r="ND360" s="133"/>
      <c r="NE360" s="133"/>
      <c r="NF360" s="133"/>
      <c r="NG360" s="133"/>
      <c r="NH360" s="133"/>
      <c r="NI360" s="133"/>
      <c r="NJ360" s="133"/>
      <c r="NK360" s="133"/>
      <c r="NL360" s="133"/>
      <c r="NM360" s="133"/>
      <c r="NN360" s="133"/>
      <c r="NO360" s="133"/>
      <c r="NP360" s="133"/>
      <c r="NQ360" s="133"/>
      <c r="NR360" s="133"/>
      <c r="NS360" s="133"/>
      <c r="NT360" s="133"/>
      <c r="NU360" s="133"/>
      <c r="NV360" s="133"/>
      <c r="NW360" s="133"/>
      <c r="NX360" s="133"/>
      <c r="NY360" s="133"/>
      <c r="NZ360" s="133"/>
      <c r="OA360" s="133"/>
      <c r="OB360" s="133"/>
      <c r="OC360" s="133"/>
      <c r="OD360" s="133"/>
      <c r="OE360" s="133"/>
      <c r="OF360" s="133"/>
      <c r="OG360" s="133"/>
      <c r="OH360" s="133"/>
      <c r="OI360" s="133"/>
      <c r="OJ360" s="133"/>
      <c r="OK360" s="133"/>
      <c r="OL360" s="133"/>
      <c r="OM360" s="133"/>
      <c r="ON360" s="133"/>
      <c r="OO360" s="133"/>
      <c r="OP360" s="133"/>
      <c r="OQ360" s="133"/>
      <c r="OR360" s="133"/>
      <c r="OS360" s="133"/>
      <c r="OT360" s="133"/>
      <c r="OU360" s="133"/>
      <c r="OV360" s="133"/>
      <c r="OW360" s="133"/>
      <c r="OX360" s="133"/>
      <c r="OY360" s="133"/>
      <c r="OZ360" s="133"/>
      <c r="PA360" s="133"/>
      <c r="PB360" s="133"/>
      <c r="PC360" s="133"/>
      <c r="PD360" s="133"/>
      <c r="PE360" s="133"/>
      <c r="PF360" s="133"/>
      <c r="PG360" s="133"/>
      <c r="PH360" s="133"/>
      <c r="PI360" s="133"/>
      <c r="PJ360" s="133"/>
      <c r="PK360" s="133"/>
      <c r="PL360" s="133"/>
      <c r="PM360" s="133"/>
      <c r="PN360" s="133"/>
      <c r="PO360" s="133"/>
      <c r="PP360" s="133"/>
      <c r="PQ360" s="133"/>
      <c r="PR360" s="133"/>
      <c r="PS360" s="133"/>
      <c r="PT360" s="133"/>
      <c r="PU360" s="133"/>
      <c r="PV360" s="133"/>
      <c r="PW360" s="133"/>
      <c r="PX360" s="133"/>
      <c r="PY360" s="133"/>
      <c r="PZ360" s="133"/>
      <c r="QA360" s="133"/>
      <c r="QB360" s="133"/>
      <c r="QC360" s="133"/>
      <c r="QD360" s="133"/>
      <c r="QE360" s="133"/>
      <c r="QF360" s="133"/>
      <c r="QG360" s="133"/>
      <c r="QH360" s="133"/>
      <c r="QI360" s="133"/>
      <c r="QJ360" s="133"/>
      <c r="QK360" s="133"/>
      <c r="QL360" s="133"/>
      <c r="QM360" s="133"/>
      <c r="QN360" s="133"/>
      <c r="QO360" s="133"/>
      <c r="QP360" s="133"/>
      <c r="QQ360" s="133"/>
      <c r="QR360" s="133"/>
      <c r="QS360" s="133"/>
      <c r="QT360" s="133"/>
      <c r="QU360" s="133"/>
      <c r="QV360" s="133"/>
      <c r="QW360" s="133"/>
      <c r="QX360" s="133"/>
      <c r="QY360" s="133"/>
      <c r="QZ360" s="133"/>
      <c r="RA360" s="133"/>
      <c r="RB360" s="133"/>
      <c r="RC360" s="133"/>
      <c r="RD360" s="133"/>
      <c r="RE360" s="133"/>
      <c r="RF360" s="133"/>
      <c r="RG360" s="133"/>
      <c r="RH360" s="133"/>
      <c r="RI360" s="133"/>
      <c r="RJ360" s="133"/>
      <c r="RK360" s="133"/>
      <c r="RL360" s="133"/>
      <c r="RM360" s="133"/>
      <c r="RN360" s="133"/>
      <c r="RO360" s="133"/>
      <c r="RP360" s="133"/>
      <c r="RQ360" s="133"/>
      <c r="RR360" s="133"/>
      <c r="RS360" s="133"/>
      <c r="RT360" s="133"/>
      <c r="RU360" s="133"/>
      <c r="RV360" s="133"/>
      <c r="RW360" s="133"/>
      <c r="RX360" s="133"/>
      <c r="RY360" s="133"/>
      <c r="RZ360" s="133"/>
      <c r="SA360" s="133"/>
      <c r="SB360" s="133"/>
      <c r="SC360" s="133"/>
      <c r="SD360" s="133"/>
      <c r="SE360" s="133"/>
      <c r="SF360" s="133"/>
      <c r="SG360" s="133"/>
      <c r="SH360" s="133"/>
      <c r="SI360" s="133"/>
      <c r="SJ360" s="133"/>
      <c r="SK360" s="133"/>
      <c r="SL360" s="133"/>
      <c r="SM360" s="133"/>
      <c r="SN360" s="133"/>
      <c r="SO360" s="133"/>
      <c r="SP360" s="133"/>
      <c r="SQ360" s="133"/>
      <c r="SR360" s="133"/>
      <c r="SS360" s="133"/>
      <c r="ST360" s="133"/>
      <c r="SU360" s="133"/>
      <c r="SV360" s="133"/>
      <c r="SW360" s="133"/>
      <c r="SX360" s="133"/>
      <c r="SY360" s="133"/>
      <c r="SZ360" s="133"/>
      <c r="TA360" s="133"/>
      <c r="TB360" s="133"/>
      <c r="TC360" s="133"/>
      <c r="TD360" s="133"/>
      <c r="TE360" s="133"/>
      <c r="TF360" s="133"/>
      <c r="TG360" s="133"/>
      <c r="TH360" s="133"/>
      <c r="TI360" s="133"/>
      <c r="TJ360" s="133"/>
      <c r="TK360" s="133"/>
      <c r="TL360" s="133"/>
      <c r="TM360" s="133"/>
      <c r="TN360" s="133"/>
      <c r="TO360" s="133"/>
      <c r="TP360" s="133"/>
      <c r="TQ360" s="133"/>
      <c r="TR360" s="133"/>
      <c r="TS360" s="133"/>
      <c r="TT360" s="133"/>
      <c r="TU360" s="133"/>
      <c r="TV360" s="133"/>
      <c r="TW360" s="133"/>
      <c r="TX360" s="133"/>
      <c r="TY360" s="133"/>
      <c r="TZ360" s="133"/>
      <c r="UA360" s="133"/>
      <c r="UB360" s="133"/>
      <c r="UC360" s="133"/>
      <c r="UD360" s="133"/>
      <c r="UE360" s="133"/>
      <c r="UF360" s="133"/>
      <c r="UG360" s="133"/>
      <c r="UH360" s="133"/>
      <c r="UI360" s="133"/>
      <c r="UJ360" s="133"/>
      <c r="UK360" s="133"/>
      <c r="UL360" s="133"/>
      <c r="UM360" s="133"/>
      <c r="UN360" s="133"/>
      <c r="UO360" s="133"/>
      <c r="UP360" s="133"/>
      <c r="UQ360" s="133"/>
      <c r="UR360" s="133"/>
      <c r="US360" s="133"/>
      <c r="UT360" s="133"/>
      <c r="UU360" s="133"/>
      <c r="UV360" s="133"/>
      <c r="UW360" s="133"/>
      <c r="UX360" s="133"/>
      <c r="UY360" s="133"/>
      <c r="UZ360" s="133"/>
      <c r="VA360" s="133"/>
      <c r="VB360" s="133"/>
      <c r="VC360" s="133"/>
      <c r="VD360" s="133"/>
      <c r="VE360" s="133"/>
      <c r="VF360" s="133"/>
      <c r="VG360" s="133"/>
      <c r="VH360" s="133"/>
      <c r="VI360" s="133"/>
      <c r="VJ360" s="133"/>
      <c r="VK360" s="133"/>
      <c r="VL360" s="133"/>
      <c r="VM360" s="133"/>
      <c r="VN360" s="133"/>
      <c r="VO360" s="133"/>
      <c r="VP360" s="133"/>
      <c r="VQ360" s="133"/>
      <c r="VR360" s="133"/>
      <c r="VS360" s="133"/>
      <c r="VT360" s="133"/>
      <c r="VU360" s="133"/>
      <c r="VV360" s="133"/>
      <c r="VW360" s="133"/>
      <c r="VX360" s="133"/>
      <c r="VY360" s="133"/>
      <c r="VZ360" s="133"/>
      <c r="WA360" s="133"/>
      <c r="WB360" s="133"/>
      <c r="WC360" s="133"/>
      <c r="WD360" s="133"/>
      <c r="WE360" s="133"/>
      <c r="WF360" s="133"/>
      <c r="WG360" s="133"/>
      <c r="WH360" s="133"/>
      <c r="WI360" s="133"/>
      <c r="WJ360" s="133"/>
      <c r="WK360" s="133"/>
      <c r="WL360" s="133"/>
      <c r="WM360" s="133"/>
      <c r="WN360" s="133"/>
      <c r="WO360" s="133"/>
      <c r="WP360" s="133"/>
      <c r="WQ360" s="133"/>
      <c r="WR360" s="133"/>
      <c r="WS360" s="133"/>
      <c r="WT360" s="133"/>
      <c r="WU360" s="133"/>
      <c r="WV360" s="133"/>
      <c r="WW360" s="133"/>
      <c r="WX360" s="133"/>
      <c r="WY360" s="133"/>
      <c r="WZ360" s="133"/>
      <c r="XA360" s="133"/>
      <c r="XB360" s="133"/>
      <c r="XC360" s="133"/>
      <c r="XD360" s="133"/>
      <c r="XE360" s="133"/>
      <c r="XF360" s="133"/>
      <c r="XG360" s="133"/>
      <c r="XH360" s="133"/>
      <c r="XI360" s="133"/>
      <c r="XJ360" s="133"/>
      <c r="XK360" s="133"/>
      <c r="XL360" s="133"/>
      <c r="XM360" s="133"/>
      <c r="XN360" s="133"/>
      <c r="XO360" s="133"/>
      <c r="XP360" s="133"/>
      <c r="XQ360" s="133"/>
      <c r="XR360" s="133"/>
      <c r="XS360" s="133"/>
      <c r="XT360" s="133"/>
      <c r="XU360" s="133"/>
      <c r="XV360" s="133"/>
      <c r="XW360" s="133"/>
      <c r="XX360" s="133"/>
      <c r="XY360" s="133"/>
      <c r="XZ360" s="133"/>
      <c r="YA360" s="133"/>
      <c r="YB360" s="133"/>
      <c r="YC360" s="133"/>
      <c r="YD360" s="133"/>
      <c r="YE360" s="133"/>
      <c r="YF360" s="133"/>
      <c r="YG360" s="133"/>
      <c r="YH360" s="133"/>
      <c r="YI360" s="133"/>
      <c r="YJ360" s="133"/>
      <c r="YK360" s="133"/>
      <c r="YL360" s="133"/>
      <c r="YM360" s="133"/>
      <c r="YN360" s="133"/>
      <c r="YO360" s="133"/>
      <c r="YP360" s="133"/>
      <c r="YQ360" s="133"/>
      <c r="YR360" s="133"/>
      <c r="YS360" s="133"/>
      <c r="YT360" s="133"/>
      <c r="YU360" s="133"/>
      <c r="YV360" s="133"/>
      <c r="YW360" s="133"/>
      <c r="YX360" s="133"/>
      <c r="YY360" s="133"/>
      <c r="YZ360" s="133"/>
      <c r="ZA360" s="133"/>
      <c r="ZB360" s="133"/>
      <c r="ZC360" s="133"/>
      <c r="ZD360" s="133"/>
      <c r="ZE360" s="133"/>
      <c r="ZF360" s="133"/>
      <c r="ZG360" s="133"/>
      <c r="ZH360" s="133"/>
      <c r="ZI360" s="133"/>
      <c r="ZJ360" s="133"/>
      <c r="ZK360" s="133"/>
      <c r="ZL360" s="133"/>
      <c r="ZM360" s="133"/>
      <c r="ZN360" s="133"/>
      <c r="ZO360" s="133"/>
      <c r="ZP360" s="133"/>
      <c r="ZQ360" s="133"/>
      <c r="ZR360" s="133"/>
      <c r="ZS360" s="133"/>
      <c r="ZT360" s="133"/>
      <c r="ZU360" s="133"/>
      <c r="ZV360" s="133"/>
      <c r="ZW360" s="133"/>
      <c r="ZX360" s="133"/>
      <c r="ZY360" s="133"/>
      <c r="ZZ360" s="133"/>
      <c r="AAA360" s="133"/>
      <c r="AAB360" s="133"/>
      <c r="AAC360" s="133"/>
      <c r="AAD360" s="133"/>
      <c r="AAE360" s="133"/>
      <c r="AAF360" s="133"/>
      <c r="AAG360" s="133"/>
      <c r="AAH360" s="133"/>
      <c r="AAI360" s="133"/>
      <c r="AAJ360" s="133"/>
      <c r="AAK360" s="133"/>
      <c r="AAL360" s="133"/>
      <c r="AAM360" s="133"/>
      <c r="AAN360" s="133"/>
      <c r="AAO360" s="133"/>
      <c r="AAP360" s="133"/>
      <c r="AAQ360" s="133"/>
      <c r="AAR360" s="133"/>
      <c r="AAS360" s="133"/>
      <c r="AAT360" s="133"/>
      <c r="AAU360" s="133"/>
      <c r="AAV360" s="133"/>
      <c r="AAW360" s="133"/>
      <c r="AAX360" s="133"/>
      <c r="AAY360" s="133"/>
      <c r="AAZ360" s="133"/>
      <c r="ABA360" s="133"/>
      <c r="ABB360" s="133"/>
      <c r="ABC360" s="133"/>
      <c r="ABD360" s="133"/>
      <c r="ABE360" s="133"/>
      <c r="ABF360" s="133"/>
      <c r="ABG360" s="133"/>
      <c r="ABH360" s="133"/>
      <c r="ABI360" s="133"/>
      <c r="ABJ360" s="133"/>
      <c r="ABK360" s="133"/>
      <c r="ABL360" s="133"/>
      <c r="ABM360" s="133"/>
      <c r="ABN360" s="133"/>
      <c r="ABO360" s="133"/>
      <c r="ABP360" s="133"/>
      <c r="ABQ360" s="133"/>
      <c r="ABR360" s="133"/>
      <c r="ABS360" s="133"/>
      <c r="ABT360" s="133"/>
      <c r="ABU360" s="133"/>
      <c r="ABV360" s="133"/>
      <c r="ABW360" s="133"/>
      <c r="ABX360" s="133"/>
      <c r="ABY360" s="133"/>
      <c r="ABZ360" s="133"/>
      <c r="ACA360" s="133"/>
      <c r="ACB360" s="133"/>
      <c r="ACC360" s="133"/>
      <c r="ACD360" s="133"/>
      <c r="ACE360" s="133"/>
      <c r="ACF360" s="133"/>
      <c r="ACG360" s="133"/>
      <c r="ACH360" s="133"/>
      <c r="ACI360" s="133"/>
      <c r="ACJ360" s="133"/>
      <c r="ACK360" s="133"/>
      <c r="ACL360" s="133"/>
      <c r="ACM360" s="133"/>
      <c r="ACN360" s="133"/>
      <c r="ACO360" s="133"/>
      <c r="ACP360" s="133"/>
      <c r="ACQ360" s="133"/>
      <c r="ACR360" s="133"/>
      <c r="ACS360" s="133"/>
      <c r="ACT360" s="133"/>
      <c r="ACU360" s="133"/>
      <c r="ACV360" s="133"/>
      <c r="ACW360" s="133"/>
      <c r="ACX360" s="133"/>
      <c r="ACY360" s="133"/>
      <c r="ACZ360" s="133"/>
      <c r="ADA360" s="133"/>
      <c r="ADB360" s="133"/>
      <c r="ADC360" s="133"/>
      <c r="ADD360" s="133"/>
      <c r="ADE360" s="133"/>
      <c r="ADF360" s="133"/>
      <c r="ADG360" s="133"/>
      <c r="ADH360" s="133"/>
      <c r="ADI360" s="133"/>
      <c r="ADJ360" s="133"/>
      <c r="ADK360" s="133"/>
      <c r="ADL360" s="133"/>
      <c r="ADM360" s="133"/>
      <c r="ADN360" s="133"/>
      <c r="ADO360" s="133"/>
      <c r="ADP360" s="133"/>
      <c r="ADQ360" s="133"/>
      <c r="ADR360" s="133"/>
      <c r="ADS360" s="133"/>
      <c r="ADT360" s="133"/>
      <c r="ADU360" s="133"/>
      <c r="ADV360" s="133"/>
      <c r="ADW360" s="133"/>
      <c r="ADX360" s="133"/>
      <c r="ADY360" s="133"/>
      <c r="ADZ360" s="133"/>
      <c r="AEA360" s="133"/>
      <c r="AEB360" s="133"/>
      <c r="AEC360" s="133"/>
      <c r="AED360" s="133"/>
    </row>
    <row r="361" spans="1:810" x14ac:dyDescent="0.3">
      <c r="A361" s="192"/>
      <c r="B361" s="192"/>
      <c r="C361" s="298"/>
      <c r="D361" s="303"/>
      <c r="E361" s="304"/>
      <c r="F361" s="300"/>
      <c r="G361" s="300"/>
      <c r="H361" s="300"/>
      <c r="I361" s="300"/>
      <c r="J361" s="192"/>
      <c r="K361" s="301"/>
      <c r="L361" s="300"/>
      <c r="M361" s="300"/>
      <c r="N361" s="189"/>
      <c r="O361" s="195"/>
      <c r="P361" s="189"/>
      <c r="Q361" s="189"/>
      <c r="R361" s="199"/>
      <c r="S361" s="198"/>
      <c r="T361" s="186"/>
      <c r="U361" s="186"/>
      <c r="V361" s="186"/>
      <c r="W361" s="186"/>
      <c r="X361" s="186"/>
      <c r="Y361" s="186"/>
      <c r="Z361" s="186"/>
      <c r="AA361" s="186"/>
      <c r="AB361" s="186"/>
      <c r="AC361" s="132"/>
      <c r="AD361" s="141"/>
      <c r="AE361" s="141"/>
      <c r="AF361" s="141"/>
      <c r="AG361" s="141"/>
      <c r="AH361" s="141"/>
      <c r="AI361" s="141"/>
      <c r="AJ361" s="141"/>
      <c r="AK361" s="141"/>
      <c r="AL361" s="141"/>
      <c r="AM361" s="141"/>
      <c r="AN361" s="141"/>
      <c r="AO361" s="141"/>
      <c r="AP361" s="141"/>
      <c r="AQ361" s="133"/>
      <c r="AR361" s="133"/>
      <c r="AS361" s="133"/>
      <c r="AT361" s="133"/>
      <c r="AU361" s="133"/>
      <c r="AV361" s="133"/>
      <c r="AW361" s="133"/>
      <c r="AX361" s="133"/>
      <c r="AY361" s="133"/>
      <c r="AZ361" s="133"/>
      <c r="BA361" s="133"/>
      <c r="BB361" s="133"/>
      <c r="BC361" s="133"/>
      <c r="BD361" s="133"/>
      <c r="BE361" s="133"/>
      <c r="BF361" s="133"/>
      <c r="BG361" s="133"/>
      <c r="BH361" s="141"/>
      <c r="BI361" s="141"/>
      <c r="BJ361" s="141"/>
      <c r="BK361" s="141"/>
      <c r="BL361" s="141"/>
      <c r="BM361" s="141"/>
      <c r="BN361" s="141"/>
      <c r="BO361" s="141"/>
      <c r="BP361" s="141"/>
      <c r="BQ361" s="141"/>
      <c r="BR361" s="141"/>
      <c r="BS361" s="141"/>
      <c r="BT361" s="141"/>
      <c r="BU361" s="141"/>
      <c r="BV361" s="141"/>
      <c r="BW361" s="141"/>
      <c r="BX361" s="141"/>
      <c r="BY361" s="141"/>
      <c r="BZ361" s="141"/>
      <c r="CA361" s="141"/>
      <c r="CB361" s="141"/>
      <c r="CC361" s="141"/>
      <c r="CD361" s="141"/>
      <c r="CE361" s="141"/>
      <c r="CF361" s="141"/>
      <c r="CG361" s="141"/>
      <c r="CH361" s="141"/>
      <c r="CI361" s="141"/>
      <c r="CJ361" s="141"/>
      <c r="CK361" s="141"/>
      <c r="CL361" s="141"/>
      <c r="CM361" s="141"/>
      <c r="CN361" s="141"/>
      <c r="CO361" s="141"/>
      <c r="CP361" s="141"/>
      <c r="CQ361" s="141"/>
      <c r="CR361" s="141"/>
      <c r="CS361" s="141"/>
      <c r="CT361" s="141"/>
      <c r="CU361" s="141"/>
      <c r="CV361" s="141"/>
      <c r="CW361" s="141"/>
      <c r="CX361" s="141"/>
      <c r="CY361" s="141"/>
      <c r="CZ361" s="141"/>
      <c r="DA361" s="141"/>
      <c r="DB361" s="141"/>
      <c r="DC361" s="141"/>
      <c r="DD361" s="141"/>
      <c r="DE361" s="141"/>
      <c r="DF361" s="141"/>
      <c r="DG361" s="141"/>
      <c r="DH361" s="141"/>
      <c r="DI361" s="141"/>
      <c r="DJ361" s="141"/>
      <c r="DK361" s="141"/>
      <c r="DL361" s="141"/>
      <c r="DM361" s="141"/>
      <c r="DN361" s="141"/>
      <c r="DO361" s="141"/>
      <c r="DP361" s="141"/>
      <c r="DQ361" s="141"/>
      <c r="DR361" s="141"/>
      <c r="DS361" s="141"/>
      <c r="DT361" s="141"/>
      <c r="DU361" s="141"/>
      <c r="DV361" s="141"/>
      <c r="DW361" s="141"/>
      <c r="DX361" s="141"/>
      <c r="DY361" s="141"/>
      <c r="DZ361" s="141"/>
      <c r="EA361" s="141"/>
      <c r="EB361" s="141"/>
      <c r="EC361" s="141"/>
      <c r="ED361" s="141"/>
      <c r="EE361" s="141"/>
      <c r="EF361" s="141"/>
      <c r="EG361" s="141"/>
      <c r="EH361" s="141"/>
      <c r="EI361" s="141"/>
      <c r="EJ361" s="141"/>
      <c r="EK361" s="141"/>
      <c r="EL361" s="141"/>
      <c r="EM361" s="141"/>
      <c r="EN361" s="141"/>
      <c r="EO361" s="141"/>
      <c r="EP361" s="141"/>
      <c r="EQ361" s="141"/>
      <c r="ER361" s="141"/>
      <c r="ES361" s="141"/>
      <c r="ET361" s="141"/>
      <c r="EU361" s="141"/>
      <c r="EV361" s="141"/>
      <c r="EW361" s="141"/>
      <c r="EX361" s="141"/>
      <c r="EY361" s="141"/>
      <c r="EZ361" s="141"/>
      <c r="FA361" s="141"/>
      <c r="FB361" s="141"/>
      <c r="FC361" s="141"/>
      <c r="FD361" s="141"/>
      <c r="FE361" s="141"/>
      <c r="FF361" s="141"/>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c r="GT361" s="133"/>
      <c r="GU361" s="133"/>
      <c r="GV361" s="133"/>
      <c r="GW361" s="133"/>
      <c r="GX361" s="133"/>
      <c r="GY361" s="133"/>
      <c r="GZ361" s="133"/>
      <c r="HA361" s="133"/>
      <c r="HB361" s="133"/>
      <c r="HC361" s="133"/>
      <c r="HD361" s="133"/>
      <c r="HE361" s="133"/>
      <c r="HF361" s="133"/>
      <c r="HG361" s="133"/>
      <c r="HH361" s="133"/>
      <c r="HI361" s="133"/>
      <c r="HJ361" s="133"/>
      <c r="HK361" s="133"/>
      <c r="HL361" s="133"/>
      <c r="HM361" s="133"/>
      <c r="HN361" s="133"/>
      <c r="HO361" s="133"/>
      <c r="HP361" s="133"/>
      <c r="HQ361" s="133"/>
      <c r="HR361" s="133"/>
      <c r="HS361" s="133"/>
      <c r="HT361" s="133"/>
      <c r="HU361" s="133"/>
      <c r="HV361" s="133"/>
      <c r="HW361" s="133"/>
      <c r="HX361" s="133"/>
      <c r="HY361" s="133"/>
      <c r="HZ361" s="133"/>
      <c r="IA361" s="133"/>
      <c r="IB361" s="133"/>
      <c r="IC361" s="133"/>
      <c r="ID361" s="133"/>
      <c r="IE361" s="133"/>
      <c r="IF361" s="133"/>
      <c r="IG361" s="133"/>
      <c r="IH361" s="133"/>
      <c r="II361" s="133"/>
      <c r="IJ361" s="133"/>
      <c r="IK361" s="133"/>
      <c r="IL361" s="133"/>
      <c r="IM361" s="133"/>
      <c r="IN361" s="133"/>
      <c r="IO361" s="133"/>
      <c r="IP361" s="133"/>
      <c r="IQ361" s="133"/>
      <c r="IR361" s="133"/>
      <c r="IS361" s="133"/>
      <c r="IT361" s="133"/>
      <c r="IU361" s="133"/>
      <c r="IV361" s="133"/>
      <c r="IW361" s="133"/>
      <c r="IX361" s="133"/>
      <c r="IY361" s="133"/>
      <c r="IZ361" s="133"/>
      <c r="JA361" s="133"/>
      <c r="JB361" s="133"/>
      <c r="JC361" s="133"/>
      <c r="JD361" s="133"/>
      <c r="JE361" s="133"/>
      <c r="JF361" s="133"/>
      <c r="JG361" s="133"/>
      <c r="JH361" s="133"/>
      <c r="JI361" s="133"/>
      <c r="JJ361" s="133"/>
      <c r="JK361" s="133"/>
      <c r="JL361" s="133"/>
      <c r="JM361" s="133"/>
      <c r="JN361" s="133"/>
      <c r="JO361" s="133"/>
      <c r="JP361" s="133"/>
      <c r="JQ361" s="133"/>
      <c r="JR361" s="133"/>
      <c r="JS361" s="133"/>
      <c r="JT361" s="133"/>
      <c r="JU361" s="133"/>
      <c r="JV361" s="133"/>
      <c r="JW361" s="133"/>
      <c r="JX361" s="133"/>
      <c r="JY361" s="133"/>
      <c r="JZ361" s="133"/>
      <c r="KA361" s="133"/>
      <c r="KB361" s="133"/>
      <c r="KC361" s="133"/>
      <c r="KD361" s="133"/>
      <c r="KE361" s="133"/>
      <c r="KF361" s="133"/>
      <c r="KG361" s="133"/>
      <c r="KH361" s="133"/>
      <c r="KI361" s="133"/>
      <c r="KJ361" s="133"/>
      <c r="KK361" s="133"/>
      <c r="KL361" s="133"/>
      <c r="KM361" s="133"/>
      <c r="KN361" s="133"/>
      <c r="KO361" s="133"/>
      <c r="KP361" s="133"/>
      <c r="KQ361" s="133"/>
      <c r="KR361" s="133"/>
      <c r="KS361" s="133"/>
      <c r="KT361" s="133"/>
      <c r="KU361" s="133"/>
      <c r="KV361" s="133"/>
      <c r="KW361" s="133"/>
      <c r="KX361" s="133"/>
      <c r="KY361" s="133"/>
      <c r="KZ361" s="133"/>
      <c r="LA361" s="133"/>
      <c r="LB361" s="133"/>
      <c r="LC361" s="133"/>
      <c r="LD361" s="133"/>
      <c r="LE361" s="133"/>
      <c r="LF361" s="133"/>
      <c r="LG361" s="133"/>
      <c r="LH361" s="133"/>
      <c r="LI361" s="133"/>
      <c r="LJ361" s="133"/>
      <c r="LK361" s="133"/>
      <c r="LL361" s="133"/>
      <c r="LM361" s="133"/>
      <c r="LN361" s="133"/>
      <c r="LO361" s="133"/>
      <c r="LP361" s="133"/>
      <c r="LQ361" s="133"/>
      <c r="LR361" s="133"/>
      <c r="LS361" s="133"/>
      <c r="LT361" s="133"/>
      <c r="LU361" s="133"/>
      <c r="LV361" s="133"/>
      <c r="LW361" s="133"/>
      <c r="LX361" s="133"/>
      <c r="LY361" s="133"/>
      <c r="LZ361" s="133"/>
      <c r="MA361" s="133"/>
      <c r="MB361" s="133"/>
      <c r="MC361" s="133"/>
      <c r="MD361" s="133"/>
      <c r="ME361" s="133"/>
      <c r="MF361" s="133"/>
      <c r="MG361" s="133"/>
      <c r="MH361" s="133"/>
      <c r="MI361" s="133"/>
      <c r="MJ361" s="133"/>
      <c r="MK361" s="133"/>
      <c r="ML361" s="133"/>
      <c r="MM361" s="133"/>
      <c r="MN361" s="133"/>
      <c r="MO361" s="133"/>
      <c r="MP361" s="133"/>
      <c r="MQ361" s="133"/>
      <c r="MR361" s="133"/>
      <c r="MS361" s="133"/>
      <c r="MT361" s="133"/>
      <c r="MU361" s="133"/>
      <c r="MV361" s="133"/>
      <c r="MW361" s="133"/>
      <c r="MX361" s="133"/>
      <c r="MY361" s="133"/>
      <c r="MZ361" s="133"/>
      <c r="NA361" s="133"/>
      <c r="NB361" s="133"/>
      <c r="NC361" s="133"/>
      <c r="ND361" s="133"/>
      <c r="NE361" s="133"/>
      <c r="NF361" s="133"/>
      <c r="NG361" s="133"/>
      <c r="NH361" s="133"/>
      <c r="NI361" s="133"/>
      <c r="NJ361" s="133"/>
      <c r="NK361" s="133"/>
      <c r="NL361" s="133"/>
      <c r="NM361" s="133"/>
      <c r="NN361" s="133"/>
      <c r="NO361" s="133"/>
      <c r="NP361" s="133"/>
      <c r="NQ361" s="133"/>
      <c r="NR361" s="133"/>
      <c r="NS361" s="133"/>
      <c r="NT361" s="133"/>
      <c r="NU361" s="133"/>
      <c r="NV361" s="133"/>
      <c r="NW361" s="133"/>
      <c r="NX361" s="133"/>
      <c r="NY361" s="133"/>
      <c r="NZ361" s="133"/>
      <c r="OA361" s="133"/>
      <c r="OB361" s="133"/>
      <c r="OC361" s="133"/>
      <c r="OD361" s="133"/>
      <c r="OE361" s="133"/>
      <c r="OF361" s="133"/>
      <c r="OG361" s="133"/>
      <c r="OH361" s="133"/>
      <c r="OI361" s="133"/>
      <c r="OJ361" s="133"/>
      <c r="OK361" s="133"/>
      <c r="OL361" s="133"/>
      <c r="OM361" s="133"/>
      <c r="ON361" s="133"/>
      <c r="OO361" s="133"/>
      <c r="OP361" s="133"/>
      <c r="OQ361" s="133"/>
      <c r="OR361" s="133"/>
      <c r="OS361" s="133"/>
      <c r="OT361" s="133"/>
      <c r="OU361" s="133"/>
      <c r="OV361" s="133"/>
      <c r="OW361" s="133"/>
      <c r="OX361" s="133"/>
      <c r="OY361" s="133"/>
      <c r="OZ361" s="133"/>
      <c r="PA361" s="133"/>
      <c r="PB361" s="133"/>
      <c r="PC361" s="133"/>
      <c r="PD361" s="133"/>
      <c r="PE361" s="133"/>
      <c r="PF361" s="133"/>
      <c r="PG361" s="133"/>
      <c r="PH361" s="133"/>
      <c r="PI361" s="133"/>
      <c r="PJ361" s="133"/>
      <c r="PK361" s="133"/>
      <c r="PL361" s="133"/>
      <c r="PM361" s="133"/>
      <c r="PN361" s="133"/>
      <c r="PO361" s="133"/>
      <c r="PP361" s="133"/>
      <c r="PQ361" s="133"/>
      <c r="PR361" s="133"/>
      <c r="PS361" s="133"/>
      <c r="PT361" s="133"/>
      <c r="PU361" s="133"/>
      <c r="PV361" s="133"/>
      <c r="PW361" s="133"/>
      <c r="PX361" s="133"/>
      <c r="PY361" s="133"/>
      <c r="PZ361" s="133"/>
      <c r="QA361" s="133"/>
      <c r="QB361" s="133"/>
      <c r="QC361" s="133"/>
      <c r="QD361" s="133"/>
      <c r="QE361" s="133"/>
      <c r="QF361" s="133"/>
      <c r="QG361" s="133"/>
      <c r="QH361" s="133"/>
      <c r="QI361" s="133"/>
      <c r="QJ361" s="133"/>
      <c r="QK361" s="133"/>
      <c r="QL361" s="133"/>
      <c r="QM361" s="133"/>
      <c r="QN361" s="133"/>
      <c r="QO361" s="133"/>
      <c r="QP361" s="133"/>
      <c r="QQ361" s="133"/>
      <c r="QR361" s="133"/>
      <c r="QS361" s="133"/>
      <c r="QT361" s="133"/>
      <c r="QU361" s="133"/>
      <c r="QV361" s="133"/>
      <c r="QW361" s="133"/>
      <c r="QX361" s="133"/>
      <c r="QY361" s="133"/>
      <c r="QZ361" s="133"/>
      <c r="RA361" s="133"/>
      <c r="RB361" s="133"/>
      <c r="RC361" s="133"/>
      <c r="RD361" s="133"/>
      <c r="RE361" s="133"/>
      <c r="RF361" s="133"/>
      <c r="RG361" s="133"/>
      <c r="RH361" s="133"/>
      <c r="RI361" s="133"/>
      <c r="RJ361" s="133"/>
      <c r="RK361" s="133"/>
      <c r="RL361" s="133"/>
      <c r="RM361" s="133"/>
      <c r="RN361" s="133"/>
      <c r="RO361" s="133"/>
      <c r="RP361" s="133"/>
      <c r="RQ361" s="133"/>
      <c r="RR361" s="133"/>
      <c r="RS361" s="133"/>
      <c r="RT361" s="133"/>
      <c r="RU361" s="133"/>
      <c r="RV361" s="133"/>
      <c r="RW361" s="133"/>
      <c r="RX361" s="133"/>
      <c r="RY361" s="133"/>
      <c r="RZ361" s="133"/>
      <c r="SA361" s="133"/>
      <c r="SB361" s="133"/>
      <c r="SC361" s="133"/>
      <c r="SD361" s="133"/>
      <c r="SE361" s="133"/>
      <c r="SF361" s="133"/>
      <c r="SG361" s="133"/>
      <c r="SH361" s="133"/>
      <c r="SI361" s="133"/>
      <c r="SJ361" s="133"/>
      <c r="SK361" s="133"/>
      <c r="SL361" s="133"/>
      <c r="SM361" s="133"/>
      <c r="SN361" s="133"/>
      <c r="SO361" s="133"/>
      <c r="SP361" s="133"/>
      <c r="SQ361" s="133"/>
      <c r="SR361" s="133"/>
      <c r="SS361" s="133"/>
      <c r="ST361" s="133"/>
      <c r="SU361" s="133"/>
      <c r="SV361" s="133"/>
      <c r="SW361" s="133"/>
      <c r="SX361" s="133"/>
      <c r="SY361" s="133"/>
      <c r="SZ361" s="133"/>
      <c r="TA361" s="133"/>
      <c r="TB361" s="133"/>
      <c r="TC361" s="133"/>
      <c r="TD361" s="133"/>
      <c r="TE361" s="133"/>
      <c r="TF361" s="133"/>
      <c r="TG361" s="133"/>
      <c r="TH361" s="133"/>
      <c r="TI361" s="133"/>
      <c r="TJ361" s="133"/>
      <c r="TK361" s="133"/>
      <c r="TL361" s="133"/>
      <c r="TM361" s="133"/>
      <c r="TN361" s="133"/>
      <c r="TO361" s="133"/>
      <c r="TP361" s="133"/>
      <c r="TQ361" s="133"/>
      <c r="TR361" s="133"/>
      <c r="TS361" s="133"/>
      <c r="TT361" s="133"/>
      <c r="TU361" s="133"/>
      <c r="TV361" s="133"/>
      <c r="TW361" s="133"/>
      <c r="TX361" s="133"/>
      <c r="TY361" s="133"/>
      <c r="TZ361" s="133"/>
      <c r="UA361" s="133"/>
      <c r="UB361" s="133"/>
      <c r="UC361" s="133"/>
      <c r="UD361" s="133"/>
      <c r="UE361" s="133"/>
      <c r="UF361" s="133"/>
      <c r="UG361" s="133"/>
      <c r="UH361" s="133"/>
      <c r="UI361" s="133"/>
      <c r="UJ361" s="133"/>
      <c r="UK361" s="133"/>
      <c r="UL361" s="133"/>
      <c r="UM361" s="133"/>
      <c r="UN361" s="133"/>
      <c r="UO361" s="133"/>
      <c r="UP361" s="133"/>
      <c r="UQ361" s="133"/>
      <c r="UR361" s="133"/>
      <c r="US361" s="133"/>
      <c r="UT361" s="133"/>
      <c r="UU361" s="133"/>
      <c r="UV361" s="133"/>
      <c r="UW361" s="133"/>
      <c r="UX361" s="133"/>
      <c r="UY361" s="133"/>
      <c r="UZ361" s="133"/>
      <c r="VA361" s="133"/>
      <c r="VB361" s="133"/>
      <c r="VC361" s="133"/>
      <c r="VD361" s="133"/>
      <c r="VE361" s="133"/>
      <c r="VF361" s="133"/>
      <c r="VG361" s="133"/>
      <c r="VH361" s="133"/>
      <c r="VI361" s="133"/>
      <c r="VJ361" s="133"/>
      <c r="VK361" s="133"/>
      <c r="VL361" s="133"/>
      <c r="VM361" s="133"/>
      <c r="VN361" s="133"/>
      <c r="VO361" s="133"/>
      <c r="VP361" s="133"/>
      <c r="VQ361" s="133"/>
      <c r="VR361" s="133"/>
      <c r="VS361" s="133"/>
      <c r="VT361" s="133"/>
      <c r="VU361" s="133"/>
      <c r="VV361" s="133"/>
      <c r="VW361" s="133"/>
      <c r="VX361" s="133"/>
      <c r="VY361" s="133"/>
      <c r="VZ361" s="133"/>
      <c r="WA361" s="133"/>
      <c r="WB361" s="133"/>
      <c r="WC361" s="133"/>
      <c r="WD361" s="133"/>
      <c r="WE361" s="133"/>
      <c r="WF361" s="133"/>
      <c r="WG361" s="133"/>
      <c r="WH361" s="133"/>
      <c r="WI361" s="133"/>
      <c r="WJ361" s="133"/>
      <c r="WK361" s="133"/>
      <c r="WL361" s="133"/>
      <c r="WM361" s="133"/>
      <c r="WN361" s="133"/>
      <c r="WO361" s="133"/>
      <c r="WP361" s="133"/>
      <c r="WQ361" s="133"/>
      <c r="WR361" s="133"/>
      <c r="WS361" s="133"/>
      <c r="WT361" s="133"/>
      <c r="WU361" s="133"/>
      <c r="WV361" s="133"/>
      <c r="WW361" s="133"/>
      <c r="WX361" s="133"/>
      <c r="WY361" s="133"/>
      <c r="WZ361" s="133"/>
      <c r="XA361" s="133"/>
      <c r="XB361" s="133"/>
      <c r="XC361" s="133"/>
      <c r="XD361" s="133"/>
      <c r="XE361" s="133"/>
      <c r="XF361" s="133"/>
      <c r="XG361" s="133"/>
      <c r="XH361" s="133"/>
      <c r="XI361" s="133"/>
      <c r="XJ361" s="133"/>
      <c r="XK361" s="133"/>
      <c r="XL361" s="133"/>
      <c r="XM361" s="133"/>
      <c r="XN361" s="133"/>
      <c r="XO361" s="133"/>
      <c r="XP361" s="133"/>
      <c r="XQ361" s="133"/>
      <c r="XR361" s="133"/>
      <c r="XS361" s="133"/>
      <c r="XT361" s="133"/>
      <c r="XU361" s="133"/>
      <c r="XV361" s="133"/>
      <c r="XW361" s="133"/>
      <c r="XX361" s="133"/>
      <c r="XY361" s="133"/>
      <c r="XZ361" s="133"/>
      <c r="YA361" s="133"/>
      <c r="YB361" s="133"/>
      <c r="YC361" s="133"/>
      <c r="YD361" s="133"/>
      <c r="YE361" s="133"/>
      <c r="YF361" s="133"/>
      <c r="YG361" s="133"/>
      <c r="YH361" s="133"/>
      <c r="YI361" s="133"/>
      <c r="YJ361" s="133"/>
      <c r="YK361" s="133"/>
      <c r="YL361" s="133"/>
      <c r="YM361" s="133"/>
      <c r="YN361" s="133"/>
      <c r="YO361" s="133"/>
      <c r="YP361" s="133"/>
      <c r="YQ361" s="133"/>
      <c r="YR361" s="133"/>
      <c r="YS361" s="133"/>
      <c r="YT361" s="133"/>
      <c r="YU361" s="133"/>
      <c r="YV361" s="133"/>
      <c r="YW361" s="133"/>
      <c r="YX361" s="133"/>
      <c r="YY361" s="133"/>
      <c r="YZ361" s="133"/>
      <c r="ZA361" s="133"/>
      <c r="ZB361" s="133"/>
      <c r="ZC361" s="133"/>
      <c r="ZD361" s="133"/>
      <c r="ZE361" s="133"/>
      <c r="ZF361" s="133"/>
      <c r="ZG361" s="133"/>
      <c r="ZH361" s="133"/>
      <c r="ZI361" s="133"/>
      <c r="ZJ361" s="133"/>
      <c r="ZK361" s="133"/>
      <c r="ZL361" s="133"/>
      <c r="ZM361" s="133"/>
      <c r="ZN361" s="133"/>
      <c r="ZO361" s="133"/>
      <c r="ZP361" s="133"/>
      <c r="ZQ361" s="133"/>
      <c r="ZR361" s="133"/>
      <c r="ZS361" s="133"/>
      <c r="ZT361" s="133"/>
      <c r="ZU361" s="133"/>
      <c r="ZV361" s="133"/>
      <c r="ZW361" s="133"/>
      <c r="ZX361" s="133"/>
      <c r="ZY361" s="133"/>
      <c r="ZZ361" s="133"/>
      <c r="AAA361" s="133"/>
      <c r="AAB361" s="133"/>
      <c r="AAC361" s="133"/>
      <c r="AAD361" s="133"/>
      <c r="AAE361" s="133"/>
      <c r="AAF361" s="133"/>
      <c r="AAG361" s="133"/>
      <c r="AAH361" s="133"/>
      <c r="AAI361" s="133"/>
      <c r="AAJ361" s="133"/>
      <c r="AAK361" s="133"/>
      <c r="AAL361" s="133"/>
      <c r="AAM361" s="133"/>
      <c r="AAN361" s="133"/>
      <c r="AAO361" s="133"/>
      <c r="AAP361" s="133"/>
      <c r="AAQ361" s="133"/>
      <c r="AAR361" s="133"/>
      <c r="AAS361" s="133"/>
      <c r="AAT361" s="133"/>
      <c r="AAU361" s="133"/>
      <c r="AAV361" s="133"/>
      <c r="AAW361" s="133"/>
      <c r="AAX361" s="133"/>
      <c r="AAY361" s="133"/>
      <c r="AAZ361" s="133"/>
      <c r="ABA361" s="133"/>
      <c r="ABB361" s="133"/>
      <c r="ABC361" s="133"/>
      <c r="ABD361" s="133"/>
      <c r="ABE361" s="133"/>
      <c r="ABF361" s="133"/>
      <c r="ABG361" s="133"/>
      <c r="ABH361" s="133"/>
      <c r="ABI361" s="133"/>
      <c r="ABJ361" s="133"/>
      <c r="ABK361" s="133"/>
      <c r="ABL361" s="133"/>
      <c r="ABM361" s="133"/>
      <c r="ABN361" s="133"/>
      <c r="ABO361" s="133"/>
      <c r="ABP361" s="133"/>
      <c r="ABQ361" s="133"/>
      <c r="ABR361" s="133"/>
      <c r="ABS361" s="133"/>
      <c r="ABT361" s="133"/>
      <c r="ABU361" s="133"/>
      <c r="ABV361" s="133"/>
      <c r="ABW361" s="133"/>
      <c r="ABX361" s="133"/>
      <c r="ABY361" s="133"/>
      <c r="ABZ361" s="133"/>
      <c r="ACA361" s="133"/>
      <c r="ACB361" s="133"/>
      <c r="ACC361" s="133"/>
      <c r="ACD361" s="133"/>
      <c r="ACE361" s="133"/>
      <c r="ACF361" s="133"/>
      <c r="ACG361" s="133"/>
      <c r="ACH361" s="133"/>
      <c r="ACI361" s="133"/>
      <c r="ACJ361" s="133"/>
      <c r="ACK361" s="133"/>
      <c r="ACL361" s="133"/>
      <c r="ACM361" s="133"/>
      <c r="ACN361" s="133"/>
      <c r="ACO361" s="133"/>
      <c r="ACP361" s="133"/>
      <c r="ACQ361" s="133"/>
      <c r="ACR361" s="133"/>
      <c r="ACS361" s="133"/>
      <c r="ACT361" s="133"/>
      <c r="ACU361" s="133"/>
      <c r="ACV361" s="133"/>
      <c r="ACW361" s="133"/>
      <c r="ACX361" s="133"/>
      <c r="ACY361" s="133"/>
      <c r="ACZ361" s="133"/>
      <c r="ADA361" s="133"/>
      <c r="ADB361" s="133"/>
      <c r="ADC361" s="133"/>
      <c r="ADD361" s="133"/>
      <c r="ADE361" s="133"/>
      <c r="ADF361" s="133"/>
      <c r="ADG361" s="133"/>
      <c r="ADH361" s="133"/>
      <c r="ADI361" s="133"/>
      <c r="ADJ361" s="133"/>
      <c r="ADK361" s="133"/>
      <c r="ADL361" s="133"/>
      <c r="ADM361" s="133"/>
      <c r="ADN361" s="133"/>
      <c r="ADO361" s="133"/>
      <c r="ADP361" s="133"/>
      <c r="ADQ361" s="133"/>
      <c r="ADR361" s="133"/>
      <c r="ADS361" s="133"/>
      <c r="ADT361" s="133"/>
      <c r="ADU361" s="133"/>
      <c r="ADV361" s="133"/>
      <c r="ADW361" s="133"/>
      <c r="ADX361" s="133"/>
      <c r="ADY361" s="133"/>
      <c r="ADZ361" s="133"/>
      <c r="AEA361" s="133"/>
      <c r="AEB361" s="133"/>
      <c r="AEC361" s="133"/>
      <c r="AED361" s="133"/>
    </row>
    <row r="362" spans="1:810" customFormat="1" ht="15" customHeight="1" x14ac:dyDescent="0.3">
      <c r="C362" s="259"/>
      <c r="D362" s="304"/>
      <c r="E362" s="305"/>
      <c r="F362" s="305"/>
      <c r="G362" s="305"/>
      <c r="H362" s="305"/>
      <c r="I362" s="305"/>
      <c r="J362" s="306"/>
      <c r="K362" s="307"/>
      <c r="L362" s="308"/>
      <c r="M362" s="305"/>
      <c r="N362" s="305"/>
      <c r="O362" s="195"/>
      <c r="P362" s="189"/>
      <c r="Q362" s="189"/>
      <c r="R362" s="199"/>
      <c r="S362" s="198"/>
      <c r="T362" s="290"/>
      <c r="U362" s="291"/>
      <c r="V362" s="290"/>
      <c r="W362" s="290"/>
      <c r="X362" s="290"/>
      <c r="Y362" s="290"/>
      <c r="Z362" s="290"/>
      <c r="AA362" s="290"/>
      <c r="AB362" s="290"/>
      <c r="AC362" s="292"/>
      <c r="AQ362" s="10"/>
      <c r="AR362" s="10"/>
      <c r="AS362" s="10"/>
      <c r="AT362" s="10"/>
      <c r="AU362" s="10"/>
      <c r="AV362" s="10"/>
      <c r="AW362" s="10"/>
      <c r="AX362" s="10"/>
      <c r="AY362" s="10"/>
      <c r="AZ362" s="10"/>
      <c r="BA362" s="10"/>
      <c r="BB362" s="10"/>
      <c r="BC362" s="10"/>
      <c r="BD362" s="10"/>
      <c r="BE362" s="10"/>
      <c r="BF362" s="10"/>
      <c r="BG362" s="10"/>
    </row>
    <row r="363" spans="1:810" customFormat="1" ht="15" customHeight="1" x14ac:dyDescent="0.3">
      <c r="C363" s="259"/>
      <c r="D363" s="309"/>
      <c r="E363" s="260"/>
      <c r="F363" s="260"/>
      <c r="G363" s="260"/>
      <c r="H363" s="260" t="s">
        <v>792</v>
      </c>
      <c r="I363" s="261"/>
      <c r="J363" s="261"/>
      <c r="K363" s="261"/>
      <c r="L363" s="260"/>
      <c r="M363" s="262"/>
      <c r="N363" s="262"/>
      <c r="O363" s="262"/>
      <c r="P363" s="262"/>
      <c r="Q363" s="262"/>
      <c r="R363" s="199"/>
      <c r="S363" s="198"/>
      <c r="T363" s="290"/>
      <c r="U363" s="291"/>
      <c r="V363" s="290"/>
      <c r="W363" s="290"/>
      <c r="X363" s="290"/>
      <c r="Y363" s="290"/>
      <c r="Z363" s="290"/>
      <c r="AA363" s="290"/>
      <c r="AB363" s="290"/>
      <c r="AC363" s="292"/>
      <c r="AQ363" s="10"/>
      <c r="AR363" s="10"/>
      <c r="AS363" s="10"/>
      <c r="AT363" s="10"/>
      <c r="AU363" s="10"/>
      <c r="AV363" s="10"/>
      <c r="AW363" s="10"/>
      <c r="AX363" s="10"/>
      <c r="AY363" s="10"/>
      <c r="AZ363" s="10"/>
      <c r="BA363" s="10"/>
      <c r="BB363" s="10"/>
      <c r="BC363" s="10"/>
      <c r="BD363" s="10"/>
      <c r="BE363" s="10"/>
      <c r="BF363" s="10"/>
      <c r="BG363" s="10"/>
    </row>
    <row r="364" spans="1:810" customFormat="1" ht="37.5" customHeight="1" x14ac:dyDescent="0.3">
      <c r="C364" s="259"/>
      <c r="D364" s="309"/>
      <c r="E364" s="270"/>
      <c r="F364" s="271" t="s">
        <v>756</v>
      </c>
      <c r="G364" s="271" t="s">
        <v>757</v>
      </c>
      <c r="H364" s="271" t="s">
        <v>758</v>
      </c>
      <c r="I364" s="271" t="s">
        <v>759</v>
      </c>
      <c r="J364" s="272" t="s">
        <v>760</v>
      </c>
      <c r="K364" s="310" t="s">
        <v>761</v>
      </c>
      <c r="L364" s="273" t="s">
        <v>762</v>
      </c>
      <c r="M364" s="274" t="s">
        <v>763</v>
      </c>
      <c r="N364" s="274" t="s">
        <v>764</v>
      </c>
      <c r="O364" s="274" t="s">
        <v>765</v>
      </c>
      <c r="P364" s="275" t="s">
        <v>766</v>
      </c>
      <c r="Q364" s="276" t="s">
        <v>767</v>
      </c>
      <c r="R364" s="199"/>
      <c r="S364" s="198"/>
      <c r="T364" s="290"/>
      <c r="U364" s="291"/>
      <c r="V364" s="290"/>
      <c r="W364" s="290"/>
      <c r="X364" s="290"/>
      <c r="Y364" s="290"/>
      <c r="Z364" s="290"/>
      <c r="AA364" s="290"/>
      <c r="AB364" s="290"/>
      <c r="AC364" s="292"/>
      <c r="AQ364" s="10"/>
      <c r="AR364" s="10"/>
      <c r="AS364" s="10"/>
      <c r="AT364" s="10"/>
      <c r="AU364" s="10"/>
      <c r="AV364" s="10"/>
      <c r="AW364" s="10"/>
      <c r="AX364" s="10"/>
      <c r="AY364" s="10"/>
      <c r="AZ364" s="10"/>
      <c r="BA364" s="10"/>
      <c r="BB364" s="10"/>
      <c r="BC364" s="10"/>
      <c r="BD364" s="10"/>
      <c r="BE364" s="10"/>
      <c r="BF364" s="10"/>
      <c r="BG364" s="10"/>
    </row>
    <row r="365" spans="1:810" customFormat="1" ht="15" customHeight="1" x14ac:dyDescent="0.3">
      <c r="C365" s="259"/>
      <c r="D365" s="309"/>
      <c r="E365" s="279"/>
      <c r="F365" s="52">
        <v>1</v>
      </c>
      <c r="G365" s="34">
        <v>2</v>
      </c>
      <c r="H365" s="49">
        <v>3</v>
      </c>
      <c r="I365" s="50">
        <v>4</v>
      </c>
      <c r="J365" s="51">
        <v>5</v>
      </c>
      <c r="K365" s="152"/>
      <c r="L365" s="281"/>
      <c r="M365" s="151"/>
      <c r="N365" s="150"/>
      <c r="O365" s="151"/>
      <c r="P365" s="282"/>
      <c r="Q365" s="283"/>
      <c r="R365" s="199"/>
      <c r="S365" s="198"/>
      <c r="T365" s="290"/>
      <c r="U365" s="291"/>
      <c r="V365" s="290"/>
      <c r="W365" s="290"/>
      <c r="X365" s="290"/>
      <c r="Y365" s="290"/>
      <c r="Z365" s="290"/>
      <c r="AA365" s="290"/>
      <c r="AB365" s="290"/>
      <c r="AC365" s="292"/>
      <c r="AQ365" s="10"/>
      <c r="AR365" s="10"/>
      <c r="AS365" s="10"/>
      <c r="AT365" s="10"/>
      <c r="AU365" s="10"/>
      <c r="AV365" s="10"/>
      <c r="AW365" s="10"/>
      <c r="AX365" s="10"/>
      <c r="AY365" s="10"/>
      <c r="AZ365" s="10"/>
      <c r="BA365" s="10"/>
      <c r="BB365" s="10"/>
      <c r="BC365" s="10"/>
      <c r="BD365" s="10"/>
      <c r="BE365" s="10"/>
      <c r="BF365" s="10"/>
      <c r="BG365" s="10"/>
    </row>
    <row r="366" spans="1:810" customFormat="1" ht="15" customHeight="1" x14ac:dyDescent="0.3">
      <c r="C366" s="259"/>
      <c r="D366" s="311"/>
      <c r="E366" s="284" t="s">
        <v>790</v>
      </c>
      <c r="F366" s="127" t="str">
        <f>F357</f>
        <v>-</v>
      </c>
      <c r="G366" s="127" t="str">
        <f t="shared" ref="G366:J366" si="7">G357</f>
        <v>-</v>
      </c>
      <c r="H366" s="127" t="str">
        <f t="shared" si="7"/>
        <v>-</v>
      </c>
      <c r="I366" s="127" t="str">
        <f t="shared" si="7"/>
        <v>-</v>
      </c>
      <c r="J366" s="127" t="str">
        <f t="shared" si="7"/>
        <v>-</v>
      </c>
      <c r="K366" s="280" t="s">
        <v>44</v>
      </c>
      <c r="L366" s="312"/>
      <c r="M366" s="151"/>
      <c r="N366" s="150"/>
      <c r="O366" s="151"/>
      <c r="P366" s="282">
        <v>1900</v>
      </c>
      <c r="Q366" s="283"/>
      <c r="R366" s="199"/>
      <c r="S366" s="198"/>
      <c r="T366" s="290"/>
      <c r="U366" s="291"/>
      <c r="V366" s="290"/>
      <c r="W366" s="290"/>
      <c r="X366" s="290"/>
      <c r="Y366" s="290"/>
      <c r="Z366" s="290"/>
      <c r="AA366" s="290"/>
      <c r="AB366" s="290"/>
      <c r="AC366" s="292"/>
      <c r="AQ366" s="10"/>
      <c r="AR366" s="10"/>
      <c r="AS366" s="10"/>
      <c r="AT366" s="10"/>
      <c r="AU366" s="10"/>
      <c r="AV366" s="10"/>
      <c r="AW366" s="10"/>
      <c r="AX366" s="10"/>
      <c r="AY366" s="10"/>
      <c r="AZ366" s="10"/>
      <c r="BA366" s="10"/>
      <c r="BB366" s="10"/>
      <c r="BC366" s="10"/>
      <c r="BD366" s="10"/>
      <c r="BE366" s="10"/>
      <c r="BF366" s="10"/>
      <c r="BG366" s="10"/>
    </row>
    <row r="367" spans="1:810" customFormat="1" ht="15" customHeight="1" x14ac:dyDescent="0.3">
      <c r="C367" s="259"/>
      <c r="D367" s="311"/>
      <c r="E367" s="284" t="s">
        <v>789</v>
      </c>
      <c r="F367" s="127">
        <f>F356</f>
        <v>0</v>
      </c>
      <c r="G367" s="127">
        <f t="shared" ref="G367:J367" si="8">G356</f>
        <v>1</v>
      </c>
      <c r="H367" s="127">
        <f t="shared" si="8"/>
        <v>1</v>
      </c>
      <c r="I367" s="127">
        <f t="shared" si="8"/>
        <v>0</v>
      </c>
      <c r="J367" s="127">
        <f t="shared" si="8"/>
        <v>0</v>
      </c>
      <c r="K367" s="152">
        <f t="shared" ref="K367:K377" si="9">SUM(F367:J367)</f>
        <v>2</v>
      </c>
      <c r="L367" s="283">
        <v>11</v>
      </c>
      <c r="M367" s="285">
        <v>2.4</v>
      </c>
      <c r="N367" s="288">
        <v>48</v>
      </c>
      <c r="O367" s="286">
        <v>7725.81</v>
      </c>
      <c r="P367" s="282">
        <v>1910</v>
      </c>
      <c r="Q367" s="283">
        <f t="shared" ref="Q367:Q376" si="10">ABS(N367-L367)</f>
        <v>37</v>
      </c>
      <c r="R367" s="199"/>
      <c r="S367" s="198"/>
      <c r="T367" s="290"/>
      <c r="U367" s="291"/>
      <c r="V367" s="290"/>
      <c r="W367" s="290"/>
      <c r="X367" s="290"/>
      <c r="Y367" s="290"/>
      <c r="Z367" s="290"/>
      <c r="AA367" s="290"/>
      <c r="AB367" s="290"/>
      <c r="AC367" s="292"/>
      <c r="AQ367" s="10"/>
      <c r="AR367" s="10"/>
      <c r="AS367" s="10"/>
      <c r="AT367" s="10"/>
      <c r="AU367" s="10"/>
      <c r="AV367" s="10"/>
      <c r="AW367" s="10"/>
      <c r="AX367" s="10"/>
      <c r="AY367" s="10"/>
      <c r="AZ367" s="10"/>
      <c r="BA367" s="10"/>
      <c r="BB367" s="10"/>
      <c r="BC367" s="10"/>
      <c r="BD367" s="10"/>
      <c r="BE367" s="10"/>
      <c r="BF367" s="10"/>
      <c r="BG367" s="10"/>
    </row>
    <row r="368" spans="1:810" customFormat="1" ht="15" customHeight="1" x14ac:dyDescent="0.3">
      <c r="C368" s="259"/>
      <c r="D368" s="311"/>
      <c r="E368" s="284" t="s">
        <v>788</v>
      </c>
      <c r="F368" s="127">
        <f>F355</f>
        <v>1</v>
      </c>
      <c r="G368" s="127">
        <f t="shared" ref="G368:J368" si="11">G355</f>
        <v>0</v>
      </c>
      <c r="H368" s="127">
        <f t="shared" si="11"/>
        <v>0</v>
      </c>
      <c r="I368" s="127">
        <f t="shared" si="11"/>
        <v>0</v>
      </c>
      <c r="J368" s="127">
        <f t="shared" si="11"/>
        <v>0</v>
      </c>
      <c r="K368" s="152">
        <f t="shared" si="9"/>
        <v>1</v>
      </c>
      <c r="L368" s="283">
        <v>13.2</v>
      </c>
      <c r="M368" s="285">
        <v>2</v>
      </c>
      <c r="N368" s="288">
        <v>45</v>
      </c>
      <c r="O368" s="286">
        <v>3854.52</v>
      </c>
      <c r="P368" s="282">
        <v>1920</v>
      </c>
      <c r="Q368" s="283">
        <f t="shared" si="10"/>
        <v>31.8</v>
      </c>
      <c r="R368" s="199"/>
      <c r="S368" s="198"/>
      <c r="T368" s="290"/>
      <c r="U368" s="291"/>
      <c r="V368" s="290"/>
      <c r="W368" s="290"/>
      <c r="X368" s="290"/>
      <c r="Y368" s="290"/>
      <c r="Z368" s="290"/>
      <c r="AA368" s="290"/>
      <c r="AB368" s="290"/>
      <c r="AC368" s="292"/>
      <c r="AQ368" s="10"/>
      <c r="AR368" s="10"/>
      <c r="AS368" s="10"/>
      <c r="AT368" s="10"/>
      <c r="AU368" s="10"/>
      <c r="AV368" s="10"/>
      <c r="AW368" s="10"/>
      <c r="AX368" s="10"/>
      <c r="AY368" s="10"/>
      <c r="AZ368" s="10"/>
      <c r="BA368" s="10"/>
      <c r="BB368" s="10"/>
      <c r="BC368" s="10"/>
      <c r="BD368" s="10"/>
      <c r="BE368" s="10"/>
      <c r="BF368" s="10"/>
      <c r="BG368" s="10"/>
    </row>
    <row r="369" spans="3:59" customFormat="1" ht="15" customHeight="1" x14ac:dyDescent="0.3">
      <c r="C369" s="259"/>
      <c r="D369" s="248"/>
      <c r="E369" s="284" t="s">
        <v>787</v>
      </c>
      <c r="F369" s="127">
        <f>F354</f>
        <v>1</v>
      </c>
      <c r="G369" s="127">
        <f t="shared" ref="G369:J369" si="12">G354</f>
        <v>0</v>
      </c>
      <c r="H369" s="127">
        <f t="shared" si="12"/>
        <v>2</v>
      </c>
      <c r="I369" s="127">
        <f t="shared" si="12"/>
        <v>0</v>
      </c>
      <c r="J369" s="127">
        <f t="shared" si="12"/>
        <v>0</v>
      </c>
      <c r="K369" s="152">
        <f t="shared" si="9"/>
        <v>3</v>
      </c>
      <c r="L369" s="283">
        <v>15.9</v>
      </c>
      <c r="M369" s="285">
        <v>1.8</v>
      </c>
      <c r="N369" s="288">
        <v>38</v>
      </c>
      <c r="O369" s="286">
        <v>3150.1800000000003</v>
      </c>
      <c r="P369" s="282">
        <v>1930</v>
      </c>
      <c r="Q369" s="283">
        <f t="shared" si="10"/>
        <v>22.1</v>
      </c>
      <c r="R369" s="199"/>
      <c r="S369" s="198"/>
      <c r="T369" s="290"/>
      <c r="U369" s="291"/>
      <c r="V369" s="290"/>
      <c r="W369" s="290"/>
      <c r="X369" s="290"/>
      <c r="Y369" s="290"/>
      <c r="Z369" s="290"/>
      <c r="AA369" s="290"/>
      <c r="AB369" s="290"/>
      <c r="AC369" s="292"/>
      <c r="AQ369" s="10"/>
      <c r="AR369" s="10"/>
      <c r="AS369" s="10"/>
      <c r="AT369" s="10"/>
      <c r="AU369" s="10"/>
      <c r="AV369" s="10"/>
      <c r="AW369" s="10"/>
      <c r="AX369" s="10"/>
      <c r="AY369" s="10"/>
      <c r="AZ369" s="10"/>
      <c r="BA369" s="10"/>
      <c r="BB369" s="10"/>
      <c r="BC369" s="10"/>
      <c r="BD369" s="10"/>
      <c r="BE369" s="10"/>
      <c r="BF369" s="10"/>
      <c r="BG369" s="10"/>
    </row>
    <row r="370" spans="3:59" customFormat="1" ht="15" customHeight="1" x14ac:dyDescent="0.3">
      <c r="C370" s="259"/>
      <c r="D370" s="248"/>
      <c r="E370" s="284" t="s">
        <v>786</v>
      </c>
      <c r="F370" s="127">
        <f>F353</f>
        <v>1</v>
      </c>
      <c r="G370" s="127">
        <f t="shared" ref="G370:J370" si="13">G353</f>
        <v>1</v>
      </c>
      <c r="H370" s="127">
        <f t="shared" si="13"/>
        <v>5</v>
      </c>
      <c r="I370" s="127">
        <f t="shared" si="13"/>
        <v>0</v>
      </c>
      <c r="J370" s="127">
        <f t="shared" si="13"/>
        <v>0</v>
      </c>
      <c r="K370" s="152">
        <f t="shared" si="9"/>
        <v>7</v>
      </c>
      <c r="L370" s="283">
        <v>22.9</v>
      </c>
      <c r="M370" s="285">
        <v>1.75</v>
      </c>
      <c r="N370" s="288">
        <v>35</v>
      </c>
      <c r="O370" s="286">
        <v>3632.6400000000003</v>
      </c>
      <c r="P370" s="282">
        <v>1940</v>
      </c>
      <c r="Q370" s="283">
        <f t="shared" si="10"/>
        <v>12.100000000000001</v>
      </c>
      <c r="R370" s="199"/>
      <c r="S370" s="198"/>
      <c r="T370" s="290"/>
      <c r="U370" s="291"/>
      <c r="V370" s="290"/>
      <c r="W370" s="290"/>
      <c r="X370" s="290"/>
      <c r="Y370" s="290"/>
      <c r="Z370" s="290"/>
      <c r="AA370" s="290"/>
      <c r="AB370" s="290"/>
      <c r="AC370" s="292"/>
      <c r="AQ370" s="10"/>
      <c r="AR370" s="10"/>
      <c r="AS370" s="10"/>
      <c r="AT370" s="10"/>
      <c r="AU370" s="10"/>
      <c r="AV370" s="10"/>
      <c r="AW370" s="10"/>
      <c r="AX370" s="10"/>
      <c r="AY370" s="10"/>
      <c r="AZ370" s="10"/>
      <c r="BA370" s="10"/>
      <c r="BB370" s="10"/>
      <c r="BC370" s="10"/>
      <c r="BD370" s="10"/>
      <c r="BE370" s="10"/>
      <c r="BF370" s="10"/>
      <c r="BG370" s="10"/>
    </row>
    <row r="371" spans="3:59" customFormat="1" ht="15" customHeight="1" x14ac:dyDescent="0.3">
      <c r="C371" s="259"/>
      <c r="D371" s="248"/>
      <c r="E371" s="284" t="s">
        <v>784</v>
      </c>
      <c r="F371" s="127">
        <f>F352</f>
        <v>0</v>
      </c>
      <c r="G371" s="127">
        <f t="shared" ref="G371:J371" si="14">G352</f>
        <v>0</v>
      </c>
      <c r="H371" s="127">
        <f t="shared" si="14"/>
        <v>7</v>
      </c>
      <c r="I371" s="127">
        <f t="shared" si="14"/>
        <v>0</v>
      </c>
      <c r="J371" s="127">
        <f t="shared" si="14"/>
        <v>0</v>
      </c>
      <c r="K371" s="152">
        <f t="shared" si="9"/>
        <v>7</v>
      </c>
      <c r="L371" s="283">
        <v>28.7</v>
      </c>
      <c r="M371" s="285">
        <v>1.6</v>
      </c>
      <c r="N371" s="288">
        <v>48</v>
      </c>
      <c r="O371" s="286">
        <v>5076.1500000000005</v>
      </c>
      <c r="P371" s="282">
        <v>1950</v>
      </c>
      <c r="Q371" s="283">
        <f t="shared" si="10"/>
        <v>19.3</v>
      </c>
      <c r="R371" s="199"/>
      <c r="S371" s="198"/>
      <c r="T371" s="290"/>
      <c r="U371" s="291"/>
      <c r="V371" s="290"/>
      <c r="W371" s="290"/>
      <c r="X371" s="290"/>
      <c r="Y371" s="290"/>
      <c r="Z371" s="290"/>
      <c r="AA371" s="290"/>
      <c r="AB371" s="290"/>
      <c r="AC371" s="292"/>
      <c r="AQ371" s="10"/>
      <c r="AR371" s="10"/>
      <c r="AS371" s="10"/>
      <c r="AT371" s="10"/>
      <c r="AU371" s="10"/>
      <c r="AV371" s="10"/>
      <c r="AW371" s="10"/>
      <c r="AX371" s="10"/>
      <c r="AY371" s="10"/>
      <c r="AZ371" s="10"/>
      <c r="BA371" s="10"/>
      <c r="BB371" s="10"/>
      <c r="BC371" s="10"/>
      <c r="BD371" s="10"/>
      <c r="BE371" s="10"/>
      <c r="BF371" s="10"/>
      <c r="BG371" s="10"/>
    </row>
    <row r="372" spans="3:59" customFormat="1" ht="15" customHeight="1" x14ac:dyDescent="0.3">
      <c r="C372" s="259"/>
      <c r="D372" s="248"/>
      <c r="E372" s="284" t="s">
        <v>782</v>
      </c>
      <c r="F372" s="127">
        <f>F351</f>
        <v>5</v>
      </c>
      <c r="G372" s="127">
        <f t="shared" ref="G372:J372" si="15">G351</f>
        <v>3</v>
      </c>
      <c r="H372" s="127">
        <f t="shared" si="15"/>
        <v>41</v>
      </c>
      <c r="I372" s="127">
        <f t="shared" si="15"/>
        <v>0</v>
      </c>
      <c r="J372" s="127">
        <f t="shared" si="15"/>
        <v>3</v>
      </c>
      <c r="K372" s="152">
        <f t="shared" si="9"/>
        <v>52</v>
      </c>
      <c r="L372" s="283">
        <v>45.4</v>
      </c>
      <c r="M372" s="285">
        <v>1.75</v>
      </c>
      <c r="N372" s="288">
        <v>55</v>
      </c>
      <c r="O372" s="286">
        <v>5112.2700000000004</v>
      </c>
      <c r="P372" s="282">
        <v>1960</v>
      </c>
      <c r="Q372" s="283">
        <f t="shared" si="10"/>
        <v>9.6000000000000014</v>
      </c>
      <c r="R372" s="199"/>
      <c r="S372" s="198"/>
      <c r="T372" s="290"/>
      <c r="U372" s="291"/>
      <c r="V372" s="290"/>
      <c r="W372" s="290"/>
      <c r="X372" s="290"/>
      <c r="Y372" s="290"/>
      <c r="Z372" s="290"/>
      <c r="AA372" s="290"/>
      <c r="AB372" s="290"/>
      <c r="AC372" s="292"/>
      <c r="AQ372" s="10"/>
      <c r="AR372" s="10"/>
      <c r="AS372" s="10"/>
      <c r="AT372" s="10"/>
      <c r="AU372" s="10"/>
      <c r="AV372" s="10"/>
      <c r="AW372" s="10"/>
      <c r="AX372" s="10"/>
      <c r="AY372" s="10"/>
      <c r="AZ372" s="10"/>
      <c r="BA372" s="10"/>
      <c r="BB372" s="10"/>
      <c r="BC372" s="10"/>
      <c r="BD372" s="10"/>
      <c r="BE372" s="10"/>
      <c r="BF372" s="10"/>
      <c r="BG372" s="10"/>
    </row>
    <row r="373" spans="3:59" customFormat="1" ht="15" customHeight="1" x14ac:dyDescent="0.3">
      <c r="C373" s="259"/>
      <c r="D373" s="248"/>
      <c r="E373" s="284" t="s">
        <v>780</v>
      </c>
      <c r="F373" s="127">
        <f>F350</f>
        <v>5</v>
      </c>
      <c r="G373" s="127">
        <f t="shared" ref="G373:J373" si="16">G350</f>
        <v>8</v>
      </c>
      <c r="H373" s="127">
        <f t="shared" si="16"/>
        <v>40</v>
      </c>
      <c r="I373" s="127">
        <f t="shared" si="16"/>
        <v>0</v>
      </c>
      <c r="J373" s="127">
        <f t="shared" si="16"/>
        <v>3</v>
      </c>
      <c r="K373" s="280">
        <f t="shared" si="9"/>
        <v>56</v>
      </c>
      <c r="L373" s="313">
        <v>68.5</v>
      </c>
      <c r="M373" s="314">
        <v>1.6</v>
      </c>
      <c r="N373" s="315">
        <v>38</v>
      </c>
      <c r="O373" s="316">
        <v>5895.3</v>
      </c>
      <c r="P373" s="282">
        <v>1970</v>
      </c>
      <c r="Q373" s="283">
        <f t="shared" si="10"/>
        <v>30.5</v>
      </c>
      <c r="R373" s="199"/>
      <c r="S373" s="198"/>
      <c r="T373" s="290"/>
      <c r="U373" s="291"/>
      <c r="V373" s="290"/>
      <c r="W373" s="290"/>
      <c r="X373" s="290"/>
      <c r="Y373" s="290"/>
      <c r="Z373" s="290"/>
      <c r="AA373" s="290"/>
      <c r="AB373" s="290"/>
      <c r="AC373" s="292"/>
      <c r="AQ373" s="10"/>
      <c r="AR373" s="10"/>
      <c r="AS373" s="10"/>
      <c r="AT373" s="10"/>
      <c r="AU373" s="10"/>
      <c r="AV373" s="10"/>
      <c r="AW373" s="10"/>
      <c r="AX373" s="10"/>
      <c r="AY373" s="10"/>
      <c r="AZ373" s="10"/>
      <c r="BA373" s="10"/>
      <c r="BB373" s="10"/>
      <c r="BC373" s="10"/>
      <c r="BD373" s="10"/>
      <c r="BE373" s="10"/>
      <c r="BF373" s="10"/>
      <c r="BG373" s="10"/>
    </row>
    <row r="374" spans="3:59" customFormat="1" ht="15" customHeight="1" x14ac:dyDescent="0.3">
      <c r="C374" s="259"/>
      <c r="D374" s="248"/>
      <c r="E374" s="284" t="s">
        <v>778</v>
      </c>
      <c r="F374" s="127">
        <f>F349</f>
        <v>5</v>
      </c>
      <c r="G374" s="127">
        <f t="shared" ref="G374:J374" si="17">G349</f>
        <v>9</v>
      </c>
      <c r="H374" s="127">
        <f t="shared" si="17"/>
        <v>38</v>
      </c>
      <c r="I374" s="127">
        <f t="shared" si="17"/>
        <v>4</v>
      </c>
      <c r="J374" s="127">
        <f t="shared" si="17"/>
        <v>1</v>
      </c>
      <c r="K374" s="280">
        <f t="shared" si="9"/>
        <v>57</v>
      </c>
      <c r="L374" s="313">
        <v>89</v>
      </c>
      <c r="M374" s="314">
        <v>1.5</v>
      </c>
      <c r="N374" s="315">
        <v>20</v>
      </c>
      <c r="O374" s="316">
        <v>3871.29</v>
      </c>
      <c r="P374" s="282">
        <v>1980</v>
      </c>
      <c r="Q374" s="283">
        <f t="shared" si="10"/>
        <v>69</v>
      </c>
      <c r="R374" s="199"/>
      <c r="S374" s="198"/>
      <c r="T374" s="290"/>
      <c r="U374" s="291"/>
      <c r="V374" s="290"/>
      <c r="W374" s="290"/>
      <c r="X374" s="290"/>
      <c r="Y374" s="290"/>
      <c r="Z374" s="290"/>
      <c r="AA374" s="290"/>
      <c r="AB374" s="290"/>
      <c r="AC374" s="292"/>
      <c r="AQ374" s="10"/>
      <c r="AR374" s="10"/>
      <c r="AS374" s="10"/>
      <c r="AT374" s="10"/>
      <c r="AU374" s="10"/>
      <c r="AV374" s="10"/>
      <c r="AW374" s="10"/>
      <c r="AX374" s="10"/>
      <c r="AY374" s="10"/>
      <c r="AZ374" s="10"/>
      <c r="BA374" s="10"/>
      <c r="BB374" s="10"/>
      <c r="BC374" s="10"/>
      <c r="BD374" s="10"/>
      <c r="BE374" s="10"/>
      <c r="BF374" s="10"/>
      <c r="BG374" s="10"/>
    </row>
    <row r="375" spans="3:59" customFormat="1" ht="15" customHeight="1" x14ac:dyDescent="0.3">
      <c r="C375" s="259"/>
      <c r="D375" s="248"/>
      <c r="E375" s="284" t="s">
        <v>777</v>
      </c>
      <c r="F375" s="127">
        <f>F348</f>
        <v>9</v>
      </c>
      <c r="G375" s="127">
        <f t="shared" ref="G375:J375" si="18">G348</f>
        <v>13</v>
      </c>
      <c r="H375" s="127">
        <f t="shared" si="18"/>
        <v>25</v>
      </c>
      <c r="I375" s="127">
        <f t="shared" si="18"/>
        <v>1</v>
      </c>
      <c r="J375" s="127">
        <f t="shared" si="18"/>
        <v>0</v>
      </c>
      <c r="K375" s="280">
        <f t="shared" si="9"/>
        <v>48</v>
      </c>
      <c r="L375" s="313">
        <v>104.4</v>
      </c>
      <c r="M375" s="314">
        <v>1.5</v>
      </c>
      <c r="N375" s="315">
        <v>15</v>
      </c>
      <c r="O375" s="316">
        <v>3292.08</v>
      </c>
      <c r="P375" s="282">
        <v>1990</v>
      </c>
      <c r="Q375" s="283">
        <f t="shared" si="10"/>
        <v>89.4</v>
      </c>
      <c r="R375" s="199"/>
      <c r="S375" s="198"/>
      <c r="T375" s="290"/>
      <c r="U375" s="291"/>
      <c r="V375" s="290"/>
      <c r="W375" s="290"/>
      <c r="X375" s="290"/>
      <c r="Y375" s="290"/>
      <c r="Z375" s="290"/>
      <c r="AA375" s="290"/>
      <c r="AB375" s="290"/>
      <c r="AC375" s="292"/>
      <c r="AQ375" s="10"/>
      <c r="AR375" s="10"/>
      <c r="AS375" s="10"/>
      <c r="AT375" s="10"/>
      <c r="AU375" s="10"/>
      <c r="AV375" s="10"/>
      <c r="AW375" s="10"/>
      <c r="AX375" s="10"/>
      <c r="AY375" s="10"/>
      <c r="AZ375" s="10"/>
      <c r="BA375" s="10"/>
      <c r="BB375" s="10"/>
      <c r="BC375" s="10"/>
      <c r="BD375" s="10"/>
      <c r="BE375" s="10"/>
      <c r="BF375" s="10"/>
      <c r="BG375" s="10"/>
    </row>
    <row r="376" spans="3:59" customFormat="1" ht="15" customHeight="1" x14ac:dyDescent="0.3">
      <c r="C376" s="259"/>
      <c r="D376" s="248"/>
      <c r="E376" s="284" t="s">
        <v>774</v>
      </c>
      <c r="F376" s="127">
        <f>F347</f>
        <v>10</v>
      </c>
      <c r="G376" s="127">
        <f t="shared" ref="G376:J376" si="19">G347</f>
        <v>8</v>
      </c>
      <c r="H376" s="127">
        <f t="shared" si="19"/>
        <v>10</v>
      </c>
      <c r="I376" s="127">
        <f t="shared" si="19"/>
        <v>1</v>
      </c>
      <c r="J376" s="127">
        <f t="shared" si="19"/>
        <v>0</v>
      </c>
      <c r="K376" s="280">
        <f t="shared" si="9"/>
        <v>29</v>
      </c>
      <c r="L376" s="283">
        <v>146.19999999999999</v>
      </c>
      <c r="M376" s="285">
        <v>1.07</v>
      </c>
      <c r="N376" s="288">
        <v>20</v>
      </c>
      <c r="O376" s="286">
        <v>4255.71</v>
      </c>
      <c r="P376" s="282">
        <v>2000</v>
      </c>
      <c r="Q376" s="283">
        <f t="shared" si="10"/>
        <v>126.19999999999999</v>
      </c>
      <c r="R376" s="199"/>
      <c r="S376" s="198"/>
      <c r="T376" s="290"/>
      <c r="U376" s="291"/>
      <c r="V376" s="290"/>
      <c r="W376" s="290"/>
      <c r="X376" s="290"/>
      <c r="Y376" s="290"/>
      <c r="Z376" s="290"/>
      <c r="AA376" s="290"/>
      <c r="AB376" s="290"/>
      <c r="AC376" s="292"/>
      <c r="AQ376" s="10"/>
      <c r="AR376" s="10"/>
      <c r="AS376" s="10"/>
      <c r="AT376" s="10"/>
      <c r="AU376" s="10"/>
      <c r="AV376" s="10"/>
      <c r="AW376" s="10"/>
      <c r="AX376" s="10"/>
      <c r="AY376" s="10"/>
      <c r="AZ376" s="10"/>
      <c r="BA376" s="10"/>
      <c r="BB376" s="10"/>
      <c r="BC376" s="10"/>
      <c r="BD376" s="10"/>
      <c r="BE376" s="10"/>
      <c r="BF376" s="10"/>
      <c r="BG376" s="10"/>
    </row>
    <row r="377" spans="3:59" customFormat="1" ht="15" customHeight="1" x14ac:dyDescent="0.3">
      <c r="C377" s="259"/>
      <c r="D377" s="248"/>
      <c r="E377" s="284" t="s">
        <v>772</v>
      </c>
      <c r="F377" s="127">
        <f>F346</f>
        <v>6</v>
      </c>
      <c r="G377" s="127">
        <f t="shared" ref="G377:J377" si="20">G346</f>
        <v>8</v>
      </c>
      <c r="H377" s="127">
        <f t="shared" si="20"/>
        <v>15</v>
      </c>
      <c r="I377" s="127">
        <f t="shared" si="20"/>
        <v>3</v>
      </c>
      <c r="J377" s="127">
        <f t="shared" si="20"/>
        <v>1</v>
      </c>
      <c r="K377" s="280">
        <f t="shared" si="9"/>
        <v>33</v>
      </c>
      <c r="L377" s="283"/>
      <c r="M377" s="285"/>
      <c r="N377" s="288"/>
      <c r="O377" s="286"/>
      <c r="P377" s="282">
        <v>2010</v>
      </c>
      <c r="Q377" s="287" t="s">
        <v>773</v>
      </c>
      <c r="R377" s="199"/>
      <c r="S377" s="198"/>
      <c r="T377" s="290"/>
      <c r="U377" s="291"/>
      <c r="V377" s="290"/>
      <c r="W377" s="290"/>
      <c r="X377" s="290"/>
      <c r="Y377" s="290"/>
      <c r="Z377" s="290"/>
      <c r="AA377" s="290"/>
      <c r="AB377" s="290"/>
      <c r="AC377" s="292"/>
      <c r="AQ377" s="10"/>
      <c r="AR377" s="10"/>
      <c r="AS377" s="10"/>
      <c r="AT377" s="10"/>
      <c r="AU377" s="10"/>
      <c r="AV377" s="10"/>
      <c r="AW377" s="10"/>
      <c r="AX377" s="10"/>
      <c r="AY377" s="10"/>
      <c r="AZ377" s="10"/>
      <c r="BA377" s="10"/>
      <c r="BB377" s="10"/>
      <c r="BC377" s="10"/>
      <c r="BD377" s="10"/>
      <c r="BE377" s="10"/>
      <c r="BF377" s="10"/>
      <c r="BG377" s="10"/>
    </row>
    <row r="378" spans="3:59" customFormat="1" ht="15" customHeight="1" x14ac:dyDescent="0.3">
      <c r="C378" s="259"/>
      <c r="D378" s="248"/>
      <c r="E378" s="294"/>
      <c r="F378" s="127" t="s">
        <v>658</v>
      </c>
      <c r="G378" s="127" t="s">
        <v>658</v>
      </c>
      <c r="H378" s="127" t="s">
        <v>658</v>
      </c>
      <c r="I378" s="127" t="s">
        <v>658</v>
      </c>
      <c r="J378" s="127" t="s">
        <v>658</v>
      </c>
      <c r="K378" s="280" t="s">
        <v>658</v>
      </c>
      <c r="L378" s="282"/>
      <c r="M378" s="295"/>
      <c r="N378" s="154"/>
      <c r="O378" s="295"/>
      <c r="P378" s="295"/>
      <c r="Q378" s="295"/>
      <c r="R378" s="199"/>
      <c r="S378" s="198"/>
      <c r="T378" s="290"/>
      <c r="U378" s="291"/>
      <c r="V378" s="290"/>
      <c r="W378" s="290"/>
      <c r="X378" s="290"/>
      <c r="Y378" s="290"/>
      <c r="Z378" s="290"/>
      <c r="AA378" s="290"/>
      <c r="AB378" s="290"/>
      <c r="AC378" s="292"/>
      <c r="AQ378" s="10"/>
      <c r="AR378" s="10"/>
      <c r="AS378" s="10"/>
      <c r="AT378" s="10"/>
      <c r="AU378" s="10"/>
      <c r="AV378" s="10"/>
      <c r="AW378" s="10"/>
      <c r="AX378" s="10"/>
      <c r="AY378" s="10"/>
      <c r="AZ378" s="10"/>
      <c r="BA378" s="10"/>
      <c r="BB378" s="10"/>
      <c r="BC378" s="10"/>
      <c r="BD378" s="10"/>
      <c r="BE378" s="10"/>
      <c r="BF378" s="10"/>
      <c r="BG378" s="10"/>
    </row>
    <row r="379" spans="3:59" customFormat="1" ht="15" customHeight="1" x14ac:dyDescent="0.3">
      <c r="C379" s="259"/>
      <c r="D379" s="248"/>
      <c r="E379" s="296"/>
      <c r="F379" s="149">
        <f>SUM(F366:F378)</f>
        <v>43</v>
      </c>
      <c r="G379" s="149">
        <f t="shared" ref="G379:J379" si="21">SUM(G366:G378)</f>
        <v>51</v>
      </c>
      <c r="H379" s="149">
        <f t="shared" si="21"/>
        <v>184</v>
      </c>
      <c r="I379" s="149">
        <f t="shared" si="21"/>
        <v>9</v>
      </c>
      <c r="J379" s="149">
        <f t="shared" si="21"/>
        <v>8</v>
      </c>
      <c r="K379" s="152">
        <f>SUM(K366:K378)</f>
        <v>295</v>
      </c>
      <c r="L379" s="282"/>
      <c r="M379" s="295"/>
      <c r="N379" s="154"/>
      <c r="O379" s="155"/>
      <c r="P379" s="156"/>
      <c r="Q379" s="317"/>
      <c r="R379" s="199"/>
      <c r="S379" s="198"/>
      <c r="T379" s="290"/>
      <c r="U379" s="291"/>
      <c r="V379" s="290"/>
      <c r="W379" s="290"/>
      <c r="X379" s="290"/>
      <c r="Y379" s="290"/>
      <c r="Z379" s="290"/>
      <c r="AA379" s="290"/>
      <c r="AB379" s="290"/>
      <c r="AC379" s="292"/>
      <c r="AQ379" s="10"/>
      <c r="AR379" s="10"/>
      <c r="AS379" s="10"/>
      <c r="AT379" s="10"/>
      <c r="AU379" s="10"/>
      <c r="AV379" s="10"/>
      <c r="AW379" s="10"/>
      <c r="AX379" s="10"/>
      <c r="AY379" s="10"/>
      <c r="AZ379" s="10"/>
      <c r="BA379" s="10"/>
      <c r="BB379" s="10"/>
      <c r="BC379" s="10"/>
      <c r="BD379" s="10"/>
      <c r="BE379" s="10"/>
      <c r="BF379" s="10"/>
      <c r="BG379" s="10"/>
    </row>
    <row r="380" spans="3:59" customFormat="1" ht="15" customHeight="1" x14ac:dyDescent="0.3">
      <c r="C380" s="259"/>
      <c r="D380" s="248"/>
      <c r="E380" s="305"/>
      <c r="F380" s="305"/>
      <c r="G380" s="305"/>
      <c r="H380" s="305"/>
      <c r="I380" s="305"/>
      <c r="J380" s="306"/>
      <c r="K380" s="307"/>
      <c r="L380" s="308"/>
      <c r="M380" s="305"/>
      <c r="N380" s="305"/>
      <c r="O380" s="305"/>
      <c r="P380" s="305"/>
      <c r="Q380" s="305"/>
      <c r="R380" s="199"/>
      <c r="S380" s="198"/>
      <c r="T380" s="290"/>
      <c r="U380" s="291"/>
      <c r="V380" s="290"/>
      <c r="W380" s="290"/>
      <c r="X380" s="290"/>
      <c r="Y380" s="290"/>
      <c r="Z380" s="290"/>
      <c r="AA380" s="290"/>
      <c r="AB380" s="290"/>
      <c r="AC380" s="292"/>
      <c r="AQ380" s="10"/>
      <c r="AR380" s="10"/>
      <c r="AS380" s="10"/>
      <c r="AT380" s="10"/>
      <c r="AU380" s="10"/>
      <c r="AV380" s="10"/>
      <c r="AW380" s="10"/>
      <c r="AX380" s="10"/>
      <c r="AY380" s="10"/>
      <c r="AZ380" s="10"/>
      <c r="BA380" s="10"/>
      <c r="BB380" s="10"/>
      <c r="BC380" s="10"/>
      <c r="BD380" s="10"/>
      <c r="BE380" s="10"/>
      <c r="BF380" s="10"/>
      <c r="BG380" s="10"/>
    </row>
    <row r="381" spans="3:59" customFormat="1" ht="15" customHeight="1" x14ac:dyDescent="0.3">
      <c r="C381" s="259"/>
      <c r="D381" s="248"/>
      <c r="E381" s="305"/>
      <c r="F381" s="305"/>
      <c r="G381" s="305"/>
      <c r="H381" s="305"/>
      <c r="I381" s="305"/>
      <c r="J381" s="306"/>
      <c r="K381" s="306"/>
      <c r="L381" s="307"/>
      <c r="M381" s="306"/>
      <c r="N381" s="305"/>
      <c r="O381" s="305"/>
      <c r="P381" s="305"/>
      <c r="Q381" s="305"/>
      <c r="R381" s="199"/>
      <c r="S381" s="198"/>
      <c r="T381" s="290"/>
      <c r="U381" s="291"/>
      <c r="V381" s="290"/>
      <c r="W381" s="290"/>
      <c r="X381" s="290"/>
      <c r="Y381" s="290"/>
      <c r="Z381" s="290"/>
      <c r="AA381" s="290"/>
      <c r="AB381" s="290"/>
      <c r="AC381" s="292"/>
    </row>
    <row r="382" spans="3:59" customFormat="1" ht="15" customHeight="1" x14ac:dyDescent="0.3">
      <c r="C382" s="259"/>
      <c r="D382" s="248"/>
      <c r="E382" s="305"/>
      <c r="F382" s="305"/>
      <c r="G382" s="305"/>
      <c r="H382" s="305"/>
      <c r="I382" s="305"/>
      <c r="J382" s="306"/>
      <c r="K382" s="306"/>
      <c r="L382" s="307"/>
      <c r="M382" s="306"/>
      <c r="N382" s="305"/>
      <c r="O382" s="305"/>
      <c r="P382" s="305"/>
      <c r="Q382" s="305"/>
      <c r="R382" s="199"/>
      <c r="S382" s="198"/>
      <c r="T382" s="290"/>
      <c r="U382" s="291"/>
      <c r="V382" s="290"/>
      <c r="W382" s="290"/>
      <c r="X382" s="290"/>
      <c r="Y382" s="290"/>
      <c r="Z382" s="290"/>
      <c r="AA382" s="290"/>
      <c r="AB382" s="290"/>
      <c r="AC382" s="292"/>
    </row>
    <row r="383" spans="3:59" customFormat="1" ht="15" customHeight="1" x14ac:dyDescent="0.3">
      <c r="C383" s="259"/>
      <c r="D383" s="248"/>
      <c r="E383" s="305"/>
      <c r="F383" s="305"/>
      <c r="G383" s="305"/>
      <c r="H383" s="305"/>
      <c r="I383" s="305"/>
      <c r="J383" s="306"/>
      <c r="K383" s="306"/>
      <c r="L383" s="307"/>
      <c r="M383" s="306"/>
      <c r="N383" s="305"/>
      <c r="O383" s="305"/>
      <c r="P383" s="305"/>
      <c r="Q383" s="305"/>
      <c r="R383" s="199"/>
      <c r="S383" s="198"/>
      <c r="T383" s="290"/>
      <c r="U383" s="291"/>
      <c r="V383" s="290"/>
      <c r="W383" s="290"/>
      <c r="X383" s="290"/>
      <c r="Y383" s="290"/>
      <c r="Z383" s="290"/>
      <c r="AA383" s="290"/>
      <c r="AB383" s="290"/>
      <c r="AC383" s="292"/>
    </row>
    <row r="384" spans="3:59" customFormat="1" ht="15" customHeight="1" x14ac:dyDescent="0.3">
      <c r="C384" s="259"/>
      <c r="D384" s="248"/>
      <c r="E384" s="305"/>
      <c r="F384" s="305"/>
      <c r="G384" s="305"/>
      <c r="H384" s="305"/>
      <c r="I384" s="305"/>
      <c r="J384" s="306"/>
      <c r="K384" s="306"/>
      <c r="L384" s="307"/>
      <c r="M384" s="306"/>
      <c r="N384" s="305"/>
      <c r="O384" s="305"/>
      <c r="P384" s="305"/>
      <c r="Q384" s="305"/>
      <c r="R384" s="199"/>
      <c r="S384" s="198"/>
      <c r="T384" s="290"/>
      <c r="U384" s="291"/>
      <c r="V384" s="290"/>
      <c r="W384" s="290"/>
      <c r="X384" s="290"/>
      <c r="Y384" s="290"/>
      <c r="Z384" s="290"/>
      <c r="AA384" s="290"/>
      <c r="AB384" s="290"/>
      <c r="AC384" s="292"/>
    </row>
    <row r="385" spans="3:29" customFormat="1" ht="15" customHeight="1" x14ac:dyDescent="0.3">
      <c r="C385" s="259"/>
      <c r="D385" s="248"/>
      <c r="E385" s="305"/>
      <c r="F385" s="305"/>
      <c r="G385" s="305"/>
      <c r="H385" s="305"/>
      <c r="I385" s="305"/>
      <c r="J385" s="306"/>
      <c r="K385" s="306"/>
      <c r="L385" s="307"/>
      <c r="M385" s="306"/>
      <c r="N385" s="305"/>
      <c r="O385" s="305"/>
      <c r="P385" s="305"/>
      <c r="Q385" s="305"/>
      <c r="R385" s="199"/>
      <c r="S385" s="198"/>
      <c r="T385" s="290"/>
      <c r="U385" s="291"/>
      <c r="V385" s="290"/>
      <c r="W385" s="290"/>
      <c r="X385" s="290"/>
      <c r="Y385" s="290"/>
      <c r="Z385" s="290"/>
      <c r="AA385" s="290"/>
      <c r="AB385" s="290"/>
      <c r="AC385" s="292"/>
    </row>
    <row r="386" spans="3:29" customFormat="1" ht="15" customHeight="1" x14ac:dyDescent="0.3">
      <c r="C386" s="259"/>
      <c r="D386" s="248"/>
      <c r="E386" s="305"/>
      <c r="F386" s="305"/>
      <c r="G386" s="305"/>
      <c r="H386" s="305"/>
      <c r="I386" s="305"/>
      <c r="J386" s="306"/>
      <c r="K386" s="306"/>
      <c r="L386" s="307"/>
      <c r="M386" s="306"/>
      <c r="N386" s="305"/>
      <c r="O386" s="305"/>
      <c r="P386" s="305"/>
      <c r="Q386" s="305"/>
      <c r="R386" s="199"/>
      <c r="S386" s="198"/>
      <c r="T386" s="290"/>
      <c r="U386" s="291"/>
      <c r="V386" s="290"/>
      <c r="W386" s="290"/>
      <c r="X386" s="290"/>
      <c r="Y386" s="290"/>
      <c r="Z386" s="290"/>
      <c r="AA386" s="290"/>
      <c r="AB386" s="290"/>
      <c r="AC386" s="292"/>
    </row>
    <row r="387" spans="3:29" customFormat="1" ht="15" customHeight="1" x14ac:dyDescent="0.3">
      <c r="C387" s="259"/>
      <c r="D387" s="248"/>
      <c r="E387" s="305"/>
      <c r="F387" s="305"/>
      <c r="G387" s="305"/>
      <c r="H387" s="305"/>
      <c r="I387" s="305"/>
      <c r="J387" s="306"/>
      <c r="K387" s="306"/>
      <c r="L387" s="307"/>
      <c r="M387" s="306"/>
      <c r="N387" s="305"/>
      <c r="O387" s="305"/>
      <c r="P387" s="305"/>
      <c r="Q387" s="305"/>
      <c r="R387" s="199"/>
      <c r="S387" s="198"/>
      <c r="T387" s="290"/>
      <c r="U387" s="291"/>
      <c r="V387" s="290"/>
      <c r="W387" s="290"/>
      <c r="X387" s="290"/>
      <c r="Y387" s="290"/>
      <c r="Z387" s="290"/>
      <c r="AA387" s="290"/>
      <c r="AB387" s="290"/>
      <c r="AC387" s="292"/>
    </row>
    <row r="388" spans="3:29" customFormat="1" ht="15" customHeight="1" x14ac:dyDescent="0.3">
      <c r="C388" s="259"/>
      <c r="D388" s="248"/>
      <c r="E388" s="305"/>
      <c r="F388" s="305"/>
      <c r="G388" s="305"/>
      <c r="H388" s="305"/>
      <c r="I388" s="305"/>
      <c r="J388" s="306"/>
      <c r="K388" s="306"/>
      <c r="L388" s="307"/>
      <c r="M388" s="306"/>
      <c r="N388" s="305"/>
      <c r="O388" s="305"/>
      <c r="P388" s="305"/>
      <c r="Q388" s="305"/>
      <c r="R388" s="199"/>
      <c r="S388" s="198"/>
      <c r="T388" s="290"/>
      <c r="U388" s="291"/>
      <c r="V388" s="290"/>
      <c r="W388" s="290"/>
      <c r="X388" s="290"/>
      <c r="Y388" s="290"/>
      <c r="Z388" s="290"/>
      <c r="AA388" s="290"/>
      <c r="AB388" s="290"/>
      <c r="AC388" s="292"/>
    </row>
    <row r="389" spans="3:29" customFormat="1" ht="15" customHeight="1" x14ac:dyDescent="0.3">
      <c r="C389" s="259"/>
      <c r="D389" s="248"/>
      <c r="E389" s="305"/>
      <c r="F389" s="305"/>
      <c r="G389" s="305"/>
      <c r="H389" s="305"/>
      <c r="I389" s="305"/>
      <c r="J389" s="306"/>
      <c r="K389" s="306"/>
      <c r="L389" s="307"/>
      <c r="M389" s="306"/>
      <c r="N389" s="305"/>
      <c r="O389" s="305"/>
      <c r="P389" s="305"/>
      <c r="Q389" s="305"/>
      <c r="R389" s="199"/>
      <c r="S389" s="198"/>
      <c r="T389" s="290"/>
      <c r="U389" s="291"/>
      <c r="V389" s="290"/>
      <c r="W389" s="290"/>
      <c r="X389" s="290"/>
      <c r="Y389" s="290"/>
      <c r="Z389" s="290"/>
      <c r="AA389" s="290"/>
      <c r="AB389" s="290"/>
      <c r="AC389" s="292"/>
    </row>
    <row r="390" spans="3:29" customFormat="1" ht="15" customHeight="1" x14ac:dyDescent="0.3">
      <c r="C390" s="259"/>
      <c r="D390" s="248"/>
      <c r="E390" s="305"/>
      <c r="F390" s="305"/>
      <c r="G390" s="305"/>
      <c r="H390" s="305"/>
      <c r="I390" s="305"/>
      <c r="J390" s="306"/>
      <c r="K390" s="306"/>
      <c r="L390" s="307"/>
      <c r="M390" s="306"/>
      <c r="N390" s="305"/>
      <c r="O390" s="305"/>
      <c r="P390" s="305"/>
      <c r="Q390" s="305"/>
      <c r="R390" s="199"/>
      <c r="S390" s="198"/>
      <c r="T390" s="290"/>
      <c r="U390" s="291"/>
      <c r="V390" s="290"/>
      <c r="W390" s="290"/>
      <c r="X390" s="290"/>
      <c r="Y390" s="290"/>
      <c r="Z390" s="290"/>
      <c r="AA390" s="290"/>
      <c r="AB390" s="290"/>
      <c r="AC390" s="292"/>
    </row>
    <row r="391" spans="3:29" customFormat="1" ht="15" customHeight="1" x14ac:dyDescent="0.3">
      <c r="C391" s="259"/>
      <c r="D391" s="248"/>
      <c r="E391" s="305"/>
      <c r="F391" s="305"/>
      <c r="G391" s="305"/>
      <c r="H391" s="305"/>
      <c r="I391" s="305"/>
      <c r="J391" s="306"/>
      <c r="K391" s="306"/>
      <c r="L391" s="307"/>
      <c r="M391" s="306"/>
      <c r="N391" s="305"/>
      <c r="O391" s="305"/>
      <c r="P391" s="305"/>
      <c r="Q391" s="305"/>
      <c r="R391" s="199"/>
      <c r="S391" s="198"/>
      <c r="T391" s="290"/>
      <c r="U391" s="291"/>
      <c r="V391" s="290"/>
      <c r="W391" s="290"/>
      <c r="X391" s="290"/>
      <c r="Y391" s="290"/>
      <c r="Z391" s="290"/>
      <c r="AA391" s="290"/>
      <c r="AB391" s="290"/>
      <c r="AC391" s="292"/>
    </row>
    <row r="392" spans="3:29" customFormat="1" ht="15" customHeight="1" x14ac:dyDescent="0.3">
      <c r="C392" s="259"/>
      <c r="D392" s="248"/>
      <c r="E392" s="305"/>
      <c r="F392" s="305"/>
      <c r="G392" s="305"/>
      <c r="H392" s="305"/>
      <c r="I392" s="305"/>
      <c r="J392" s="306"/>
      <c r="K392" s="306"/>
      <c r="L392" s="307"/>
      <c r="M392" s="306"/>
      <c r="N392" s="305"/>
      <c r="O392" s="305"/>
      <c r="P392" s="305"/>
      <c r="Q392" s="305"/>
      <c r="R392" s="199"/>
      <c r="S392" s="198"/>
      <c r="T392" s="290"/>
      <c r="U392" s="291"/>
      <c r="V392" s="290"/>
      <c r="W392" s="290"/>
      <c r="X392" s="290"/>
      <c r="Y392" s="290"/>
      <c r="Z392" s="290"/>
      <c r="AA392" s="290"/>
      <c r="AB392" s="290"/>
      <c r="AC392" s="292"/>
    </row>
    <row r="393" spans="3:29" customFormat="1" ht="15" customHeight="1" x14ac:dyDescent="0.3">
      <c r="C393" s="259"/>
      <c r="D393" s="248"/>
      <c r="E393" s="305"/>
      <c r="F393" s="305"/>
      <c r="G393" s="305"/>
      <c r="H393" s="305"/>
      <c r="I393" s="305"/>
      <c r="J393" s="306"/>
      <c r="K393" s="306"/>
      <c r="L393" s="307"/>
      <c r="M393" s="306"/>
      <c r="N393" s="305"/>
      <c r="O393" s="305"/>
      <c r="P393" s="305"/>
      <c r="Q393" s="305"/>
      <c r="R393" s="199"/>
      <c r="S393" s="198"/>
      <c r="T393" s="290"/>
      <c r="U393" s="291"/>
      <c r="V393" s="290"/>
      <c r="W393" s="290"/>
      <c r="X393" s="290"/>
      <c r="Y393" s="290"/>
      <c r="Z393" s="290"/>
      <c r="AA393" s="290"/>
      <c r="AB393" s="290"/>
      <c r="AC393" s="292"/>
    </row>
    <row r="394" spans="3:29" customFormat="1" ht="15" customHeight="1" x14ac:dyDescent="0.3">
      <c r="C394" s="259"/>
      <c r="D394" s="248"/>
      <c r="E394" s="305"/>
      <c r="F394" s="305"/>
      <c r="G394" s="305"/>
      <c r="H394" s="305"/>
      <c r="I394" s="305"/>
      <c r="J394" s="306"/>
      <c r="K394" s="306"/>
      <c r="L394" s="307"/>
      <c r="M394" s="306"/>
      <c r="N394" s="305"/>
      <c r="O394" s="305"/>
      <c r="P394" s="305"/>
      <c r="Q394" s="305"/>
      <c r="R394" s="199"/>
      <c r="S394" s="198"/>
      <c r="T394" s="290"/>
      <c r="U394" s="291"/>
      <c r="V394" s="290"/>
      <c r="W394" s="290"/>
      <c r="X394" s="290"/>
      <c r="Y394" s="290"/>
      <c r="Z394" s="290"/>
      <c r="AA394" s="290"/>
      <c r="AB394" s="290"/>
      <c r="AC394" s="292"/>
    </row>
    <row r="395" spans="3:29" customFormat="1" ht="15" customHeight="1" x14ac:dyDescent="0.3">
      <c r="C395" s="259"/>
      <c r="D395" s="248"/>
      <c r="E395" s="305"/>
      <c r="F395" s="305"/>
      <c r="G395" s="305"/>
      <c r="H395" s="305"/>
      <c r="I395" s="305"/>
      <c r="J395" s="306"/>
      <c r="K395" s="306"/>
      <c r="L395" s="307"/>
      <c r="M395" s="306"/>
      <c r="N395" s="305"/>
      <c r="O395" s="305"/>
      <c r="P395" s="305"/>
      <c r="Q395" s="305"/>
      <c r="R395" s="199"/>
      <c r="S395" s="198"/>
      <c r="T395" s="290"/>
      <c r="U395" s="291"/>
      <c r="V395" s="290"/>
      <c r="W395" s="290"/>
      <c r="X395" s="290"/>
      <c r="Y395" s="290"/>
      <c r="Z395" s="290"/>
      <c r="AA395" s="290"/>
      <c r="AB395" s="290"/>
      <c r="AC395" s="292"/>
    </row>
    <row r="396" spans="3:29" customFormat="1" ht="15" customHeight="1" x14ac:dyDescent="0.3">
      <c r="C396" s="259"/>
      <c r="D396" s="248"/>
      <c r="E396" s="305"/>
      <c r="F396" s="305"/>
      <c r="G396" s="305"/>
      <c r="H396" s="305"/>
      <c r="I396" s="305"/>
      <c r="J396" s="306"/>
      <c r="K396" s="306"/>
      <c r="L396" s="307"/>
      <c r="M396" s="306"/>
      <c r="N396" s="305"/>
      <c r="O396" s="305"/>
      <c r="P396" s="305"/>
      <c r="Q396" s="305"/>
      <c r="R396" s="199"/>
      <c r="S396" s="198"/>
      <c r="T396" s="290"/>
      <c r="U396" s="291"/>
      <c r="V396" s="290"/>
      <c r="W396" s="290"/>
      <c r="X396" s="290"/>
      <c r="Y396" s="290"/>
      <c r="Z396" s="290"/>
      <c r="AA396" s="290"/>
      <c r="AB396" s="290"/>
      <c r="AC396" s="292"/>
    </row>
    <row r="397" spans="3:29" customFormat="1" ht="15" customHeight="1" x14ac:dyDescent="0.3">
      <c r="C397" s="259"/>
      <c r="D397" s="248"/>
      <c r="E397" s="305"/>
      <c r="F397" s="305"/>
      <c r="G397" s="305"/>
      <c r="H397" s="305"/>
      <c r="I397" s="305"/>
      <c r="J397" s="306"/>
      <c r="K397" s="306"/>
      <c r="L397" s="307"/>
      <c r="M397" s="306"/>
      <c r="N397" s="305"/>
      <c r="O397" s="305"/>
      <c r="P397" s="305"/>
      <c r="Q397" s="305"/>
      <c r="R397" s="199"/>
      <c r="S397" s="198"/>
      <c r="T397" s="290"/>
      <c r="U397" s="291"/>
      <c r="V397" s="290"/>
      <c r="W397" s="290"/>
      <c r="X397" s="290"/>
      <c r="Y397" s="290"/>
      <c r="Z397" s="290"/>
      <c r="AA397" s="290"/>
      <c r="AB397" s="290"/>
      <c r="AC397" s="292"/>
    </row>
    <row r="398" spans="3:29" customFormat="1" ht="15" customHeight="1" x14ac:dyDescent="0.3">
      <c r="C398" s="259"/>
      <c r="D398" s="248"/>
      <c r="E398" s="305"/>
      <c r="F398" s="305"/>
      <c r="G398" s="305"/>
      <c r="H398" s="305"/>
      <c r="I398" s="305"/>
      <c r="J398" s="306"/>
      <c r="K398" s="306"/>
      <c r="L398" s="307"/>
      <c r="M398" s="306"/>
      <c r="N398" s="305"/>
      <c r="O398" s="305"/>
      <c r="P398" s="305"/>
      <c r="Q398" s="305"/>
      <c r="R398" s="199"/>
      <c r="S398" s="198"/>
      <c r="T398" s="290"/>
      <c r="U398" s="291"/>
      <c r="V398" s="290"/>
      <c r="W398" s="290"/>
      <c r="X398" s="290"/>
      <c r="Y398" s="290"/>
      <c r="Z398" s="290"/>
      <c r="AA398" s="290"/>
      <c r="AB398" s="290"/>
      <c r="AC398" s="292"/>
    </row>
    <row r="399" spans="3:29" customFormat="1" ht="15" customHeight="1" x14ac:dyDescent="0.3">
      <c r="C399" s="259"/>
      <c r="D399" s="248"/>
      <c r="E399" s="305"/>
      <c r="F399" s="305"/>
      <c r="G399" s="305"/>
      <c r="H399" s="305"/>
      <c r="I399" s="305"/>
      <c r="J399" s="306"/>
      <c r="K399" s="306"/>
      <c r="L399" s="307"/>
      <c r="M399" s="306"/>
      <c r="N399" s="305"/>
      <c r="O399" s="305"/>
      <c r="P399" s="305"/>
      <c r="Q399" s="305"/>
      <c r="R399" s="199"/>
      <c r="S399" s="198"/>
      <c r="T399" s="290"/>
      <c r="U399" s="291"/>
      <c r="V399" s="290"/>
      <c r="W399" s="290"/>
      <c r="X399" s="290"/>
      <c r="Y399" s="290"/>
      <c r="Z399" s="290"/>
      <c r="AA399" s="290"/>
      <c r="AB399" s="290"/>
      <c r="AC399" s="292"/>
    </row>
    <row r="400" spans="3:29" customFormat="1" ht="15" customHeight="1" x14ac:dyDescent="0.3">
      <c r="C400" s="259"/>
      <c r="D400" s="248"/>
      <c r="E400" s="305"/>
      <c r="F400" s="305"/>
      <c r="G400" s="305"/>
      <c r="H400" s="305"/>
      <c r="I400" s="305"/>
      <c r="J400" s="306"/>
      <c r="K400" s="306"/>
      <c r="L400" s="307"/>
      <c r="M400" s="306"/>
      <c r="N400" s="305"/>
      <c r="O400" s="305"/>
      <c r="P400" s="305"/>
      <c r="Q400" s="305"/>
      <c r="R400" s="199"/>
      <c r="S400" s="198"/>
      <c r="T400" s="290"/>
      <c r="U400" s="291"/>
      <c r="V400" s="290"/>
      <c r="W400" s="290"/>
      <c r="X400" s="290"/>
      <c r="Y400" s="290"/>
      <c r="Z400" s="290"/>
      <c r="AA400" s="290"/>
      <c r="AB400" s="290"/>
      <c r="AC400" s="292"/>
    </row>
    <row r="401" spans="3:29" customFormat="1" ht="15" customHeight="1" x14ac:dyDescent="0.3">
      <c r="C401" s="259"/>
      <c r="D401" s="248"/>
      <c r="E401" s="305"/>
      <c r="F401" s="305"/>
      <c r="G401" s="305"/>
      <c r="H401" s="305"/>
      <c r="I401" s="305"/>
      <c r="J401" s="306"/>
      <c r="K401" s="306"/>
      <c r="L401" s="307"/>
      <c r="M401" s="306"/>
      <c r="N401" s="305"/>
      <c r="O401" s="305"/>
      <c r="P401" s="305"/>
      <c r="Q401" s="305"/>
      <c r="R401" s="199"/>
      <c r="S401" s="198"/>
      <c r="T401" s="290"/>
      <c r="U401" s="291"/>
      <c r="V401" s="290"/>
      <c r="W401" s="290"/>
      <c r="X401" s="290"/>
      <c r="Y401" s="290"/>
      <c r="Z401" s="290"/>
      <c r="AA401" s="290"/>
      <c r="AB401" s="290"/>
      <c r="AC401" s="292"/>
    </row>
    <row r="402" spans="3:29" customFormat="1" ht="15" customHeight="1" x14ac:dyDescent="0.3">
      <c r="C402" s="259"/>
      <c r="D402" s="248"/>
      <c r="E402" s="305"/>
      <c r="F402" s="305"/>
      <c r="G402" s="305"/>
      <c r="H402" s="305"/>
      <c r="I402" s="305"/>
      <c r="J402" s="306"/>
      <c r="K402" s="306"/>
      <c r="L402" s="307"/>
      <c r="M402" s="306"/>
      <c r="N402" s="305"/>
      <c r="O402" s="305"/>
      <c r="P402" s="305"/>
      <c r="Q402" s="305"/>
      <c r="R402" s="199"/>
      <c r="S402" s="198"/>
      <c r="T402" s="290"/>
      <c r="U402" s="291"/>
      <c r="V402" s="290"/>
      <c r="W402" s="290"/>
      <c r="X402" s="290"/>
      <c r="Y402" s="290"/>
      <c r="Z402" s="290"/>
      <c r="AA402" s="290"/>
      <c r="AB402" s="290"/>
      <c r="AC402" s="292"/>
    </row>
    <row r="403" spans="3:29" customFormat="1" ht="15" customHeight="1" x14ac:dyDescent="0.3">
      <c r="C403" s="259"/>
      <c r="D403" s="248"/>
      <c r="E403" s="305"/>
      <c r="F403" s="305"/>
      <c r="G403" s="305"/>
      <c r="H403" s="305"/>
      <c r="I403" s="305"/>
      <c r="J403" s="306"/>
      <c r="K403" s="306"/>
      <c r="L403" s="307"/>
      <c r="M403" s="306"/>
      <c r="N403" s="305"/>
      <c r="O403" s="305"/>
      <c r="P403" s="305"/>
      <c r="Q403" s="305"/>
      <c r="R403" s="199"/>
      <c r="S403" s="198"/>
      <c r="T403" s="290"/>
      <c r="U403" s="291"/>
      <c r="V403" s="290"/>
      <c r="W403" s="290"/>
      <c r="X403" s="290"/>
      <c r="Y403" s="290"/>
      <c r="Z403" s="290"/>
      <c r="AA403" s="290"/>
      <c r="AB403" s="290"/>
      <c r="AC403" s="292"/>
    </row>
    <row r="404" spans="3:29" customFormat="1" ht="15" customHeight="1" x14ac:dyDescent="0.3">
      <c r="C404" s="259"/>
      <c r="D404" s="248"/>
      <c r="E404" s="305"/>
      <c r="F404" s="305"/>
      <c r="G404" s="305"/>
      <c r="H404" s="305"/>
      <c r="I404" s="305"/>
      <c r="J404" s="306"/>
      <c r="K404" s="306"/>
      <c r="L404" s="307"/>
      <c r="M404" s="306"/>
      <c r="N404" s="305"/>
      <c r="O404" s="305"/>
      <c r="P404" s="305"/>
      <c r="Q404" s="305"/>
      <c r="R404" s="199"/>
      <c r="S404" s="198"/>
      <c r="T404" s="290"/>
      <c r="U404" s="291"/>
      <c r="V404" s="290"/>
      <c r="W404" s="290"/>
      <c r="X404" s="290"/>
      <c r="Y404" s="290"/>
      <c r="Z404" s="290"/>
      <c r="AA404" s="290"/>
      <c r="AB404" s="290"/>
      <c r="AC404" s="292"/>
    </row>
    <row r="405" spans="3:29" customFormat="1" ht="15" customHeight="1" x14ac:dyDescent="0.3">
      <c r="C405" s="259"/>
      <c r="D405" s="248"/>
      <c r="E405" s="305"/>
      <c r="F405" s="305"/>
      <c r="G405" s="305"/>
      <c r="H405" s="305"/>
      <c r="I405" s="305"/>
      <c r="J405" s="306"/>
      <c r="K405" s="306"/>
      <c r="L405" s="307"/>
      <c r="M405" s="306"/>
      <c r="N405" s="305"/>
      <c r="O405" s="305"/>
      <c r="P405" s="305"/>
      <c r="Q405" s="305"/>
      <c r="R405" s="199"/>
      <c r="S405" s="198"/>
      <c r="T405" s="290"/>
      <c r="U405" s="291"/>
      <c r="V405" s="290"/>
      <c r="W405" s="290"/>
      <c r="X405" s="290"/>
      <c r="Y405" s="290"/>
      <c r="Z405" s="290"/>
      <c r="AA405" s="290"/>
      <c r="AB405" s="290"/>
      <c r="AC405" s="292"/>
    </row>
    <row r="406" spans="3:29" customFormat="1" ht="15" customHeight="1" x14ac:dyDescent="0.3">
      <c r="C406" s="259"/>
      <c r="D406" s="248"/>
      <c r="E406" s="305"/>
      <c r="F406" s="305"/>
      <c r="G406" s="305"/>
      <c r="H406" s="305"/>
      <c r="I406" s="305"/>
      <c r="J406" s="306"/>
      <c r="K406" s="306"/>
      <c r="L406" s="307"/>
      <c r="M406" s="306"/>
      <c r="N406" s="305"/>
      <c r="O406" s="305"/>
      <c r="P406" s="305"/>
      <c r="Q406" s="305"/>
      <c r="R406" s="199"/>
      <c r="S406" s="198"/>
      <c r="T406" s="290"/>
      <c r="U406" s="291"/>
      <c r="V406" s="290"/>
      <c r="W406" s="290"/>
      <c r="X406" s="290"/>
      <c r="Y406" s="290"/>
      <c r="Z406" s="290"/>
      <c r="AA406" s="290"/>
      <c r="AB406" s="290"/>
      <c r="AC406" s="292"/>
    </row>
    <row r="407" spans="3:29" customFormat="1" ht="15" customHeight="1" x14ac:dyDescent="0.3">
      <c r="C407" s="259"/>
      <c r="D407" s="248"/>
      <c r="E407" s="305"/>
      <c r="F407" s="305"/>
      <c r="G407" s="305"/>
      <c r="H407" s="305"/>
      <c r="I407" s="305"/>
      <c r="J407" s="306"/>
      <c r="K407" s="306"/>
      <c r="L407" s="307"/>
      <c r="M407" s="306"/>
      <c r="N407" s="305"/>
      <c r="O407" s="305"/>
      <c r="P407" s="305"/>
      <c r="Q407" s="305"/>
      <c r="R407" s="199"/>
      <c r="S407" s="198"/>
      <c r="T407" s="290"/>
      <c r="U407" s="291"/>
      <c r="V407" s="290"/>
      <c r="W407" s="290"/>
      <c r="X407" s="290"/>
      <c r="Y407" s="290"/>
      <c r="Z407" s="290"/>
      <c r="AA407" s="290"/>
      <c r="AB407" s="290"/>
      <c r="AC407" s="292"/>
    </row>
    <row r="408" spans="3:29" customFormat="1" ht="15" customHeight="1" x14ac:dyDescent="0.3">
      <c r="C408" s="259"/>
      <c r="D408" s="248"/>
      <c r="E408" s="305"/>
      <c r="F408" s="305"/>
      <c r="G408" s="305"/>
      <c r="H408" s="305"/>
      <c r="I408" s="305"/>
      <c r="J408" s="306"/>
      <c r="K408" s="306"/>
      <c r="L408" s="307"/>
      <c r="M408" s="306"/>
      <c r="N408" s="305"/>
      <c r="O408" s="305"/>
      <c r="P408" s="305"/>
      <c r="Q408" s="305"/>
      <c r="R408" s="199"/>
      <c r="S408" s="198"/>
      <c r="T408" s="290"/>
      <c r="U408" s="291"/>
      <c r="V408" s="290"/>
      <c r="W408" s="290"/>
      <c r="X408" s="290"/>
      <c r="Y408" s="290"/>
      <c r="Z408" s="290"/>
      <c r="AA408" s="290"/>
      <c r="AB408" s="290"/>
      <c r="AC408" s="292"/>
    </row>
    <row r="409" spans="3:29" customFormat="1" ht="15" customHeight="1" x14ac:dyDescent="0.3">
      <c r="C409" s="259"/>
      <c r="D409" s="248"/>
      <c r="E409" s="305"/>
      <c r="F409" s="305"/>
      <c r="G409" s="305"/>
      <c r="H409" s="305"/>
      <c r="I409" s="305"/>
      <c r="J409" s="306"/>
      <c r="K409" s="306"/>
      <c r="L409" s="307"/>
      <c r="M409" s="306"/>
      <c r="N409" s="305"/>
      <c r="O409" s="305"/>
      <c r="P409" s="305"/>
      <c r="Q409" s="305"/>
      <c r="R409" s="199"/>
      <c r="S409" s="198"/>
      <c r="T409" s="290"/>
      <c r="U409" s="291"/>
      <c r="V409" s="290"/>
      <c r="W409" s="290"/>
      <c r="X409" s="290"/>
      <c r="Y409" s="290"/>
      <c r="Z409" s="290"/>
      <c r="AA409" s="290"/>
      <c r="AB409" s="290"/>
      <c r="AC409" s="292"/>
    </row>
    <row r="410" spans="3:29" customFormat="1" ht="15" customHeight="1" x14ac:dyDescent="0.3">
      <c r="C410" s="259"/>
      <c r="D410" s="248"/>
      <c r="E410" s="305"/>
      <c r="F410" s="305"/>
      <c r="G410" s="305"/>
      <c r="H410" s="305"/>
      <c r="I410" s="305"/>
      <c r="J410" s="306"/>
      <c r="K410" s="306"/>
      <c r="L410" s="307"/>
      <c r="M410" s="306"/>
      <c r="N410" s="305"/>
      <c r="O410" s="305"/>
      <c r="P410" s="305"/>
      <c r="Q410" s="305"/>
      <c r="R410" s="199"/>
      <c r="S410" s="198"/>
      <c r="T410" s="290"/>
      <c r="U410" s="291"/>
      <c r="V410" s="290"/>
      <c r="W410" s="290"/>
      <c r="X410" s="290"/>
      <c r="Y410" s="290"/>
      <c r="Z410" s="290"/>
      <c r="AA410" s="290"/>
      <c r="AB410" s="290"/>
      <c r="AC410" s="292"/>
    </row>
    <row r="411" spans="3:29" customFormat="1" ht="15" customHeight="1" x14ac:dyDescent="0.3">
      <c r="C411" s="259"/>
      <c r="D411" s="248"/>
      <c r="E411" s="305"/>
      <c r="F411" s="305"/>
      <c r="G411" s="305"/>
      <c r="H411" s="305"/>
      <c r="I411" s="305"/>
      <c r="J411" s="306"/>
      <c r="K411" s="306"/>
      <c r="L411" s="307"/>
      <c r="M411" s="306"/>
      <c r="N411" s="305"/>
      <c r="O411" s="305"/>
      <c r="P411" s="305"/>
      <c r="Q411" s="305"/>
      <c r="R411" s="199"/>
      <c r="S411" s="198"/>
      <c r="T411" s="290"/>
      <c r="U411" s="291"/>
      <c r="V411" s="290"/>
      <c r="W411" s="290"/>
      <c r="X411" s="290"/>
      <c r="Y411" s="290"/>
      <c r="Z411" s="290"/>
      <c r="AA411" s="290"/>
      <c r="AB411" s="290"/>
      <c r="AC411" s="292"/>
    </row>
    <row r="412" spans="3:29" customFormat="1" ht="15" customHeight="1" x14ac:dyDescent="0.3">
      <c r="C412" s="259"/>
      <c r="D412" s="248"/>
      <c r="E412" s="305"/>
      <c r="F412" s="305"/>
      <c r="G412" s="305"/>
      <c r="H412" s="305"/>
      <c r="I412" s="305"/>
      <c r="J412" s="306"/>
      <c r="K412" s="306"/>
      <c r="L412" s="307"/>
      <c r="M412" s="306"/>
      <c r="N412" s="305"/>
      <c r="O412" s="305"/>
      <c r="P412" s="305"/>
      <c r="Q412" s="305"/>
      <c r="R412" s="199"/>
      <c r="S412" s="198"/>
      <c r="T412" s="290"/>
      <c r="U412" s="291"/>
      <c r="V412" s="290"/>
      <c r="W412" s="290"/>
      <c r="X412" s="290"/>
      <c r="Y412" s="290"/>
      <c r="Z412" s="290"/>
      <c r="AA412" s="290"/>
      <c r="AB412" s="290"/>
      <c r="AC412" s="292"/>
    </row>
    <row r="413" spans="3:29" customFormat="1" ht="15" customHeight="1" x14ac:dyDescent="0.3">
      <c r="C413" s="259"/>
      <c r="D413" s="248"/>
      <c r="E413" s="305"/>
      <c r="F413" s="305"/>
      <c r="G413" s="305"/>
      <c r="H413" s="305"/>
      <c r="I413" s="305"/>
      <c r="J413" s="306"/>
      <c r="K413" s="306"/>
      <c r="L413" s="307"/>
      <c r="M413" s="306"/>
      <c r="N413" s="305"/>
      <c r="O413" s="305"/>
      <c r="P413" s="305"/>
      <c r="Q413" s="305"/>
      <c r="R413" s="199"/>
      <c r="S413" s="198"/>
      <c r="T413" s="290"/>
      <c r="U413" s="291"/>
      <c r="V413" s="290"/>
      <c r="W413" s="290"/>
      <c r="X413" s="290"/>
      <c r="Y413" s="290"/>
      <c r="Z413" s="290"/>
      <c r="AA413" s="290"/>
      <c r="AB413" s="290"/>
      <c r="AC413" s="292"/>
    </row>
    <row r="414" spans="3:29" customFormat="1" ht="15" customHeight="1" x14ac:dyDescent="0.3">
      <c r="C414" s="259"/>
      <c r="D414" s="248"/>
      <c r="E414" s="305"/>
      <c r="F414" s="305"/>
      <c r="G414" s="305"/>
      <c r="H414" s="305"/>
      <c r="I414" s="305"/>
      <c r="J414" s="306"/>
      <c r="K414" s="306"/>
      <c r="L414" s="307"/>
      <c r="M414" s="306"/>
      <c r="N414" s="305"/>
      <c r="O414" s="305"/>
      <c r="P414" s="305"/>
      <c r="Q414" s="305"/>
      <c r="R414" s="199"/>
      <c r="S414" s="198"/>
      <c r="T414" s="290"/>
      <c r="U414" s="291"/>
      <c r="V414" s="290"/>
      <c r="W414" s="290"/>
      <c r="X414" s="290"/>
      <c r="Y414" s="290"/>
      <c r="Z414" s="290"/>
      <c r="AA414" s="290"/>
      <c r="AB414" s="290"/>
      <c r="AC414" s="292"/>
    </row>
    <row r="415" spans="3:29" customFormat="1" ht="15" customHeight="1" x14ac:dyDescent="0.3">
      <c r="C415" s="259"/>
      <c r="D415" s="248"/>
      <c r="E415" s="305"/>
      <c r="F415" s="305"/>
      <c r="G415" s="305"/>
      <c r="H415" s="305"/>
      <c r="I415" s="305"/>
      <c r="J415" s="306"/>
      <c r="K415" s="306"/>
      <c r="L415" s="307"/>
      <c r="M415" s="306"/>
      <c r="N415" s="305"/>
      <c r="O415" s="305"/>
      <c r="P415" s="305"/>
      <c r="Q415" s="305"/>
      <c r="R415" s="199"/>
      <c r="S415" s="198"/>
      <c r="T415" s="290"/>
      <c r="U415" s="291"/>
      <c r="V415" s="290"/>
      <c r="W415" s="290"/>
      <c r="X415" s="290"/>
      <c r="Y415" s="290"/>
      <c r="Z415" s="290"/>
      <c r="AA415" s="290"/>
      <c r="AB415" s="290"/>
      <c r="AC415" s="292"/>
    </row>
    <row r="416" spans="3:29" customFormat="1" ht="15" customHeight="1" x14ac:dyDescent="0.3">
      <c r="C416" s="259"/>
      <c r="D416" s="248"/>
      <c r="E416" s="305"/>
      <c r="F416" s="305"/>
      <c r="G416" s="305"/>
      <c r="H416" s="305"/>
      <c r="I416" s="305"/>
      <c r="J416" s="306"/>
      <c r="K416" s="306"/>
      <c r="L416" s="307"/>
      <c r="M416" s="306"/>
      <c r="N416" s="305"/>
      <c r="O416" s="305"/>
      <c r="P416" s="305"/>
      <c r="Q416" s="305"/>
      <c r="R416" s="199"/>
      <c r="S416" s="198"/>
      <c r="T416" s="290"/>
      <c r="U416" s="291"/>
      <c r="V416" s="290"/>
      <c r="W416" s="290"/>
      <c r="X416" s="290"/>
      <c r="Y416" s="290"/>
      <c r="Z416" s="290"/>
      <c r="AA416" s="290"/>
      <c r="AB416" s="290"/>
      <c r="AC416" s="292"/>
    </row>
    <row r="417" spans="3:29" customFormat="1" ht="15" customHeight="1" x14ac:dyDescent="0.3">
      <c r="C417" s="259"/>
      <c r="D417" s="248"/>
      <c r="E417" s="305"/>
      <c r="F417" s="305"/>
      <c r="G417" s="305"/>
      <c r="H417" s="305"/>
      <c r="I417" s="305"/>
      <c r="J417" s="306"/>
      <c r="K417" s="306"/>
      <c r="L417" s="307"/>
      <c r="M417" s="306"/>
      <c r="N417" s="305"/>
      <c r="O417" s="305"/>
      <c r="P417" s="305"/>
      <c r="Q417" s="305"/>
      <c r="R417" s="199"/>
      <c r="S417" s="198"/>
      <c r="T417" s="290"/>
      <c r="U417" s="291"/>
      <c r="V417" s="290"/>
      <c r="W417" s="290"/>
      <c r="X417" s="290"/>
      <c r="Y417" s="290"/>
      <c r="Z417" s="290"/>
      <c r="AA417" s="290"/>
      <c r="AB417" s="290"/>
      <c r="AC417" s="292"/>
    </row>
    <row r="418" spans="3:29" customFormat="1" ht="15" customHeight="1" x14ac:dyDescent="0.3">
      <c r="C418" s="259"/>
      <c r="D418" s="248"/>
      <c r="E418" s="305"/>
      <c r="F418" s="305"/>
      <c r="G418" s="305"/>
      <c r="H418" s="305"/>
      <c r="I418" s="305"/>
      <c r="J418" s="306"/>
      <c r="K418" s="306"/>
      <c r="L418" s="307"/>
      <c r="M418" s="306"/>
      <c r="N418" s="305"/>
      <c r="O418" s="305"/>
      <c r="P418" s="305"/>
      <c r="Q418" s="305"/>
      <c r="R418" s="199"/>
      <c r="S418" s="198"/>
      <c r="T418" s="290"/>
      <c r="U418" s="291"/>
      <c r="V418" s="290"/>
      <c r="W418" s="290"/>
      <c r="X418" s="290"/>
      <c r="Y418" s="290"/>
      <c r="Z418" s="290"/>
      <c r="AA418" s="290"/>
      <c r="AB418" s="290"/>
      <c r="AC418" s="292"/>
    </row>
    <row r="419" spans="3:29" customFormat="1" ht="15" customHeight="1" x14ac:dyDescent="0.3">
      <c r="C419" s="259"/>
      <c r="D419" s="248"/>
      <c r="E419" s="305"/>
      <c r="F419" s="305"/>
      <c r="G419" s="305"/>
      <c r="H419" s="305"/>
      <c r="I419" s="305"/>
      <c r="J419" s="306"/>
      <c r="K419" s="306"/>
      <c r="L419" s="307"/>
      <c r="M419" s="306"/>
      <c r="N419" s="305"/>
      <c r="O419" s="305"/>
      <c r="P419" s="305"/>
      <c r="Q419" s="305"/>
      <c r="R419" s="199"/>
      <c r="S419" s="198"/>
      <c r="T419" s="290"/>
      <c r="U419" s="291"/>
      <c r="V419" s="290"/>
      <c r="W419" s="290"/>
      <c r="X419" s="290"/>
      <c r="Y419" s="290"/>
      <c r="Z419" s="290"/>
      <c r="AA419" s="290"/>
      <c r="AB419" s="290"/>
      <c r="AC419" s="292"/>
    </row>
    <row r="420" spans="3:29" customFormat="1" ht="15" customHeight="1" x14ac:dyDescent="0.3">
      <c r="C420" s="259"/>
      <c r="D420" s="248"/>
      <c r="E420" s="305"/>
      <c r="F420" s="305"/>
      <c r="G420" s="305"/>
      <c r="H420" s="305"/>
      <c r="I420" s="305"/>
      <c r="J420" s="306"/>
      <c r="K420" s="306"/>
      <c r="L420" s="307"/>
      <c r="M420" s="306"/>
      <c r="N420" s="305"/>
      <c r="O420" s="305"/>
      <c r="P420" s="305"/>
      <c r="Q420" s="305"/>
      <c r="R420" s="199"/>
      <c r="S420" s="198"/>
      <c r="T420" s="290"/>
      <c r="U420" s="291"/>
      <c r="V420" s="290"/>
      <c r="W420" s="290"/>
      <c r="X420" s="290"/>
      <c r="Y420" s="290"/>
      <c r="Z420" s="290"/>
      <c r="AA420" s="290"/>
      <c r="AB420" s="290"/>
      <c r="AC420" s="292"/>
    </row>
    <row r="421" spans="3:29" customFormat="1" ht="15" customHeight="1" x14ac:dyDescent="0.3">
      <c r="C421" s="259"/>
      <c r="D421" s="248"/>
      <c r="E421" s="305"/>
      <c r="F421" s="305"/>
      <c r="G421" s="305"/>
      <c r="H421" s="305"/>
      <c r="I421" s="305"/>
      <c r="J421" s="306"/>
      <c r="K421" s="306"/>
      <c r="L421" s="307"/>
      <c r="M421" s="306"/>
      <c r="N421" s="305"/>
      <c r="O421" s="305"/>
      <c r="P421" s="305"/>
      <c r="Q421" s="305"/>
      <c r="R421" s="199"/>
      <c r="S421" s="198"/>
      <c r="T421" s="290"/>
      <c r="U421" s="291"/>
      <c r="V421" s="290"/>
      <c r="W421" s="290"/>
      <c r="X421" s="290"/>
      <c r="Y421" s="290"/>
      <c r="Z421" s="290"/>
      <c r="AA421" s="290"/>
      <c r="AB421" s="290"/>
      <c r="AC421" s="292"/>
    </row>
    <row r="422" spans="3:29" customFormat="1" ht="15" customHeight="1" x14ac:dyDescent="0.3">
      <c r="C422" s="259"/>
      <c r="D422" s="248"/>
      <c r="E422" s="305"/>
      <c r="F422" s="305"/>
      <c r="G422" s="305"/>
      <c r="H422" s="305"/>
      <c r="I422" s="305"/>
      <c r="J422" s="306"/>
      <c r="K422" s="306"/>
      <c r="L422" s="307"/>
      <c r="M422" s="306"/>
      <c r="N422" s="305"/>
      <c r="O422" s="305"/>
      <c r="P422" s="305"/>
      <c r="Q422" s="305"/>
      <c r="R422" s="199"/>
      <c r="S422" s="198"/>
      <c r="T422" s="290"/>
      <c r="U422" s="291"/>
      <c r="V422" s="290"/>
      <c r="W422" s="290"/>
      <c r="X422" s="290"/>
      <c r="Y422" s="290"/>
      <c r="Z422" s="290"/>
      <c r="AA422" s="290"/>
      <c r="AB422" s="290"/>
      <c r="AC422" s="292"/>
    </row>
    <row r="423" spans="3:29" customFormat="1" ht="15" customHeight="1" x14ac:dyDescent="0.3">
      <c r="C423" s="259"/>
      <c r="D423" s="248"/>
      <c r="E423" s="305"/>
      <c r="F423" s="305"/>
      <c r="G423" s="305"/>
      <c r="H423" s="305"/>
      <c r="I423" s="305"/>
      <c r="J423" s="306"/>
      <c r="K423" s="306"/>
      <c r="L423" s="307"/>
      <c r="M423" s="306"/>
      <c r="N423" s="305"/>
      <c r="O423" s="305"/>
      <c r="P423" s="305"/>
      <c r="Q423" s="305"/>
      <c r="R423" s="199"/>
      <c r="S423" s="198"/>
      <c r="T423" s="290"/>
      <c r="U423" s="291"/>
      <c r="V423" s="290"/>
      <c r="W423" s="290"/>
      <c r="X423" s="290"/>
      <c r="Y423" s="290"/>
      <c r="Z423" s="290"/>
      <c r="AA423" s="290"/>
      <c r="AB423" s="290"/>
      <c r="AC423" s="292"/>
    </row>
    <row r="424" spans="3:29" customFormat="1" ht="15" customHeight="1" x14ac:dyDescent="0.3">
      <c r="C424" s="259"/>
      <c r="D424" s="248"/>
      <c r="E424" s="305"/>
      <c r="F424" s="305"/>
      <c r="G424" s="305"/>
      <c r="H424" s="305"/>
      <c r="I424" s="305"/>
      <c r="J424" s="306"/>
      <c r="K424" s="306"/>
      <c r="L424" s="307"/>
      <c r="M424" s="306"/>
      <c r="N424" s="305"/>
      <c r="O424" s="305"/>
      <c r="P424" s="305"/>
      <c r="Q424" s="305"/>
      <c r="R424" s="199"/>
      <c r="S424" s="198"/>
      <c r="T424" s="290"/>
      <c r="U424" s="291"/>
      <c r="V424" s="290"/>
      <c r="W424" s="290"/>
      <c r="X424" s="290"/>
      <c r="Y424" s="290"/>
      <c r="Z424" s="290"/>
      <c r="AA424" s="290"/>
      <c r="AB424" s="290"/>
      <c r="AC424" s="292"/>
    </row>
    <row r="425" spans="3:29" customFormat="1" ht="15" customHeight="1" x14ac:dyDescent="0.3">
      <c r="C425" s="259"/>
      <c r="D425" s="248"/>
      <c r="E425" s="305"/>
      <c r="F425" s="305"/>
      <c r="G425" s="305"/>
      <c r="H425" s="305"/>
      <c r="I425" s="305"/>
      <c r="J425" s="306"/>
      <c r="K425" s="306"/>
      <c r="L425" s="307"/>
      <c r="M425" s="306"/>
      <c r="N425" s="305"/>
      <c r="O425" s="305"/>
      <c r="P425" s="305"/>
      <c r="Q425" s="305"/>
      <c r="R425" s="199"/>
      <c r="S425" s="198"/>
      <c r="T425" s="290"/>
      <c r="U425" s="291"/>
      <c r="V425" s="290"/>
      <c r="W425" s="290"/>
      <c r="X425" s="290"/>
      <c r="Y425" s="290"/>
      <c r="Z425" s="290"/>
      <c r="AA425" s="290"/>
      <c r="AB425" s="290"/>
      <c r="AC425" s="292"/>
    </row>
    <row r="426" spans="3:29" customFormat="1" ht="15" customHeight="1" x14ac:dyDescent="0.3">
      <c r="C426" s="259"/>
      <c r="D426" s="248"/>
      <c r="E426" s="305"/>
      <c r="F426" s="305"/>
      <c r="G426" s="305"/>
      <c r="H426" s="305"/>
      <c r="I426" s="305"/>
      <c r="J426" s="306"/>
      <c r="K426" s="306"/>
      <c r="L426" s="307"/>
      <c r="M426" s="306"/>
      <c r="N426" s="305"/>
      <c r="O426" s="305"/>
      <c r="P426" s="305"/>
      <c r="Q426" s="305"/>
      <c r="R426" s="199"/>
      <c r="S426" s="198"/>
      <c r="T426" s="290"/>
      <c r="U426" s="291"/>
      <c r="V426" s="290"/>
      <c r="W426" s="290"/>
      <c r="X426" s="290"/>
      <c r="Y426" s="290"/>
      <c r="Z426" s="290"/>
      <c r="AA426" s="290"/>
      <c r="AB426" s="290"/>
      <c r="AC426" s="292"/>
    </row>
    <row r="427" spans="3:29" customFormat="1" ht="15" customHeight="1" x14ac:dyDescent="0.3">
      <c r="C427" s="259"/>
      <c r="D427" s="248"/>
      <c r="E427" s="305"/>
      <c r="F427" s="305"/>
      <c r="G427" s="305"/>
      <c r="H427" s="305"/>
      <c r="I427" s="305"/>
      <c r="J427" s="306"/>
      <c r="K427" s="306"/>
      <c r="L427" s="307"/>
      <c r="M427" s="306"/>
      <c r="N427" s="305"/>
      <c r="O427" s="305"/>
      <c r="P427" s="305"/>
      <c r="Q427" s="305"/>
      <c r="R427" s="199"/>
      <c r="S427" s="198"/>
      <c r="T427" s="290"/>
      <c r="U427" s="291"/>
      <c r="V427" s="290"/>
      <c r="W427" s="290"/>
      <c r="X427" s="290"/>
      <c r="Y427" s="290"/>
      <c r="Z427" s="290"/>
      <c r="AA427" s="290"/>
      <c r="AB427" s="290"/>
      <c r="AC427" s="292"/>
    </row>
    <row r="428" spans="3:29" customFormat="1" ht="15" customHeight="1" x14ac:dyDescent="0.3">
      <c r="C428" s="259"/>
      <c r="D428" s="248"/>
      <c r="E428" s="305"/>
      <c r="F428" s="305"/>
      <c r="G428" s="305"/>
      <c r="H428" s="305"/>
      <c r="I428" s="305"/>
      <c r="J428" s="306"/>
      <c r="K428" s="306"/>
      <c r="L428" s="307"/>
      <c r="M428" s="306"/>
      <c r="N428" s="305"/>
      <c r="O428" s="305"/>
      <c r="P428" s="305"/>
      <c r="Q428" s="305"/>
      <c r="R428" s="199"/>
      <c r="S428" s="198"/>
      <c r="T428" s="290"/>
      <c r="U428" s="291"/>
      <c r="V428" s="290"/>
      <c r="W428" s="290"/>
      <c r="X428" s="290"/>
      <c r="Y428" s="290"/>
      <c r="Z428" s="290"/>
      <c r="AA428" s="290"/>
      <c r="AB428" s="290"/>
      <c r="AC428" s="292"/>
    </row>
    <row r="429" spans="3:29" customFormat="1" ht="15" customHeight="1" x14ac:dyDescent="0.3">
      <c r="C429" s="259"/>
      <c r="D429" s="248"/>
      <c r="E429" s="305"/>
      <c r="F429" s="305"/>
      <c r="G429" s="305"/>
      <c r="H429" s="305"/>
      <c r="I429" s="305"/>
      <c r="J429" s="306"/>
      <c r="K429" s="306"/>
      <c r="L429" s="307"/>
      <c r="M429" s="306"/>
      <c r="N429" s="305"/>
      <c r="O429" s="305"/>
      <c r="P429" s="305"/>
      <c r="Q429" s="305"/>
      <c r="R429" s="199"/>
      <c r="S429" s="198"/>
      <c r="T429" s="290"/>
      <c r="U429" s="291"/>
      <c r="V429" s="290"/>
      <c r="W429" s="290"/>
      <c r="X429" s="290"/>
      <c r="Y429" s="290"/>
      <c r="Z429" s="290"/>
      <c r="AA429" s="290"/>
      <c r="AB429" s="290"/>
      <c r="AC429" s="292"/>
    </row>
    <row r="430" spans="3:29" customFormat="1" ht="15" customHeight="1" x14ac:dyDescent="0.3">
      <c r="C430" s="259"/>
      <c r="D430" s="248"/>
      <c r="E430" s="305"/>
      <c r="F430" s="305"/>
      <c r="G430" s="305"/>
      <c r="H430" s="305"/>
      <c r="I430" s="305"/>
      <c r="J430" s="306"/>
      <c r="K430" s="306"/>
      <c r="L430" s="307"/>
      <c r="M430" s="306"/>
      <c r="N430" s="305"/>
      <c r="O430" s="305"/>
      <c r="P430" s="305"/>
      <c r="Q430" s="305"/>
      <c r="R430" s="199"/>
      <c r="S430" s="198"/>
      <c r="T430" s="290"/>
      <c r="U430" s="291"/>
      <c r="V430" s="290"/>
      <c r="W430" s="290"/>
      <c r="X430" s="290"/>
      <c r="Y430" s="290"/>
      <c r="Z430" s="290"/>
      <c r="AA430" s="290"/>
      <c r="AB430" s="290"/>
      <c r="AC430" s="292"/>
    </row>
    <row r="431" spans="3:29" customFormat="1" ht="15" customHeight="1" x14ac:dyDescent="0.3">
      <c r="C431" s="259"/>
      <c r="D431" s="248"/>
      <c r="E431" s="305"/>
      <c r="F431" s="305"/>
      <c r="G431" s="305"/>
      <c r="H431" s="305"/>
      <c r="I431" s="305"/>
      <c r="J431" s="306"/>
      <c r="K431" s="306"/>
      <c r="L431" s="307"/>
      <c r="M431" s="306"/>
      <c r="N431" s="305"/>
      <c r="O431" s="305"/>
      <c r="P431" s="305"/>
      <c r="Q431" s="305"/>
      <c r="R431" s="199"/>
      <c r="S431" s="198"/>
      <c r="T431" s="290"/>
      <c r="U431" s="291"/>
      <c r="V431" s="290"/>
      <c r="W431" s="290"/>
      <c r="X431" s="290"/>
      <c r="Y431" s="290"/>
      <c r="Z431" s="290"/>
      <c r="AA431" s="290"/>
      <c r="AB431" s="290"/>
      <c r="AC431" s="292"/>
    </row>
    <row r="432" spans="3:29" customFormat="1" ht="15" customHeight="1" x14ac:dyDescent="0.3">
      <c r="C432" s="259"/>
      <c r="D432" s="248"/>
      <c r="E432" s="305"/>
      <c r="F432" s="305"/>
      <c r="G432" s="305"/>
      <c r="H432" s="305"/>
      <c r="I432" s="305"/>
      <c r="J432" s="306"/>
      <c r="K432" s="306"/>
      <c r="L432" s="307"/>
      <c r="M432" s="306"/>
      <c r="N432" s="305"/>
      <c r="O432" s="305"/>
      <c r="P432" s="305"/>
      <c r="Q432" s="305"/>
      <c r="R432" s="199"/>
      <c r="S432" s="198"/>
      <c r="T432" s="290"/>
      <c r="U432" s="291"/>
      <c r="V432" s="290"/>
      <c r="W432" s="290"/>
      <c r="X432" s="290"/>
      <c r="Y432" s="290"/>
      <c r="Z432" s="290"/>
      <c r="AA432" s="290"/>
      <c r="AB432" s="290"/>
      <c r="AC432" s="292"/>
    </row>
    <row r="433" spans="3:29" customFormat="1" ht="15" customHeight="1" x14ac:dyDescent="0.3">
      <c r="C433" s="259"/>
      <c r="D433" s="248"/>
      <c r="E433" s="305"/>
      <c r="F433" s="305"/>
      <c r="G433" s="305"/>
      <c r="H433" s="305"/>
      <c r="I433" s="305"/>
      <c r="J433" s="306"/>
      <c r="K433" s="306"/>
      <c r="L433" s="307"/>
      <c r="M433" s="306"/>
      <c r="N433" s="305"/>
      <c r="O433" s="305"/>
      <c r="P433" s="305"/>
      <c r="Q433" s="305"/>
      <c r="R433" s="199"/>
      <c r="S433" s="198"/>
      <c r="T433" s="290"/>
      <c r="U433" s="291"/>
      <c r="V433" s="290"/>
      <c r="W433" s="290"/>
      <c r="X433" s="290"/>
      <c r="Y433" s="290"/>
      <c r="Z433" s="290"/>
      <c r="AA433" s="290"/>
      <c r="AB433" s="290"/>
      <c r="AC433" s="292"/>
    </row>
    <row r="434" spans="3:29" customFormat="1" ht="15" customHeight="1" x14ac:dyDescent="0.3">
      <c r="C434" s="259"/>
      <c r="D434" s="248"/>
      <c r="E434" s="305"/>
      <c r="F434" s="305"/>
      <c r="G434" s="305"/>
      <c r="H434" s="305"/>
      <c r="I434" s="305"/>
      <c r="J434" s="306"/>
      <c r="K434" s="306"/>
      <c r="L434" s="307"/>
      <c r="M434" s="306"/>
      <c r="N434" s="305"/>
      <c r="O434" s="305"/>
      <c r="P434" s="305"/>
      <c r="Q434" s="305"/>
      <c r="R434" s="199"/>
      <c r="S434" s="198"/>
      <c r="T434" s="290"/>
      <c r="U434" s="291"/>
      <c r="V434" s="290"/>
      <c r="W434" s="290"/>
      <c r="X434" s="290"/>
      <c r="Y434" s="290"/>
      <c r="Z434" s="290"/>
      <c r="AA434" s="290"/>
      <c r="AB434" s="290"/>
      <c r="AC434" s="292"/>
    </row>
    <row r="435" spans="3:29" customFormat="1" ht="15" customHeight="1" x14ac:dyDescent="0.3">
      <c r="C435" s="259"/>
      <c r="D435" s="248"/>
      <c r="E435" s="305"/>
      <c r="F435" s="305"/>
      <c r="G435" s="305"/>
      <c r="H435" s="305"/>
      <c r="I435" s="305"/>
      <c r="J435" s="306"/>
      <c r="K435" s="306"/>
      <c r="L435" s="307"/>
      <c r="M435" s="306"/>
      <c r="N435" s="305"/>
      <c r="O435" s="305"/>
      <c r="P435" s="305"/>
      <c r="Q435" s="305"/>
      <c r="R435" s="199"/>
      <c r="S435" s="198"/>
      <c r="T435" s="290"/>
      <c r="U435" s="291"/>
      <c r="V435" s="290"/>
      <c r="W435" s="290"/>
      <c r="X435" s="290"/>
      <c r="Y435" s="290"/>
      <c r="Z435" s="290"/>
      <c r="AA435" s="290"/>
      <c r="AB435" s="290"/>
      <c r="AC435" s="292"/>
    </row>
    <row r="436" spans="3:29" customFormat="1" ht="15" customHeight="1" x14ac:dyDescent="0.3">
      <c r="C436" s="259"/>
      <c r="D436" s="248"/>
      <c r="E436" s="305"/>
      <c r="F436" s="305"/>
      <c r="G436" s="305"/>
      <c r="H436" s="305"/>
      <c r="I436" s="305"/>
      <c r="J436" s="306"/>
      <c r="K436" s="306"/>
      <c r="L436" s="307"/>
      <c r="M436" s="306"/>
      <c r="N436" s="305"/>
      <c r="O436" s="305"/>
      <c r="P436" s="305"/>
      <c r="Q436" s="305"/>
      <c r="R436" s="199"/>
      <c r="S436" s="198"/>
      <c r="T436" s="290"/>
      <c r="U436" s="291"/>
      <c r="V436" s="290"/>
      <c r="W436" s="290"/>
      <c r="X436" s="290"/>
      <c r="Y436" s="290"/>
      <c r="Z436" s="290"/>
      <c r="AA436" s="290"/>
      <c r="AB436" s="290"/>
      <c r="AC436" s="292"/>
    </row>
    <row r="437" spans="3:29" customFormat="1" ht="15" customHeight="1" x14ac:dyDescent="0.3">
      <c r="C437" s="259"/>
      <c r="D437" s="248"/>
      <c r="E437" s="305"/>
      <c r="F437" s="305"/>
      <c r="G437" s="305"/>
      <c r="H437" s="305"/>
      <c r="I437" s="305"/>
      <c r="J437" s="306"/>
      <c r="K437" s="306"/>
      <c r="L437" s="307"/>
      <c r="M437" s="306"/>
      <c r="N437" s="305"/>
      <c r="O437" s="305"/>
      <c r="P437" s="305"/>
      <c r="Q437" s="305"/>
      <c r="R437" s="199"/>
      <c r="S437" s="198"/>
      <c r="T437" s="290"/>
      <c r="U437" s="291"/>
      <c r="V437" s="290"/>
      <c r="W437" s="290"/>
      <c r="X437" s="290"/>
      <c r="Y437" s="290"/>
      <c r="Z437" s="290"/>
      <c r="AA437" s="290"/>
      <c r="AB437" s="290"/>
      <c r="AC437" s="292"/>
    </row>
    <row r="438" spans="3:29" customFormat="1" ht="15" customHeight="1" x14ac:dyDescent="0.3">
      <c r="C438" s="259"/>
      <c r="D438" s="248"/>
      <c r="E438" s="305"/>
      <c r="F438" s="305"/>
      <c r="G438" s="305"/>
      <c r="H438" s="305"/>
      <c r="I438" s="305"/>
      <c r="J438" s="306"/>
      <c r="K438" s="306"/>
      <c r="L438" s="307"/>
      <c r="M438" s="306"/>
      <c r="N438" s="305"/>
      <c r="O438" s="305"/>
      <c r="P438" s="305"/>
      <c r="Q438" s="305"/>
      <c r="R438" s="199"/>
      <c r="S438" s="198"/>
      <c r="T438" s="290"/>
      <c r="U438" s="291"/>
      <c r="V438" s="290"/>
      <c r="W438" s="290"/>
      <c r="X438" s="290"/>
      <c r="Y438" s="290"/>
      <c r="Z438" s="290"/>
      <c r="AA438" s="290"/>
      <c r="AB438" s="290"/>
      <c r="AC438" s="292"/>
    </row>
    <row r="439" spans="3:29" customFormat="1" ht="15" customHeight="1" x14ac:dyDescent="0.3">
      <c r="C439" s="259"/>
      <c r="D439" s="248"/>
      <c r="E439" s="305"/>
      <c r="F439" s="305"/>
      <c r="G439" s="305"/>
      <c r="H439" s="305"/>
      <c r="I439" s="305"/>
      <c r="J439" s="306"/>
      <c r="K439" s="306"/>
      <c r="L439" s="307"/>
      <c r="M439" s="306"/>
      <c r="N439" s="305"/>
      <c r="O439" s="305"/>
      <c r="P439" s="305"/>
      <c r="Q439" s="305"/>
      <c r="R439" s="199"/>
      <c r="S439" s="198"/>
      <c r="T439" s="290"/>
      <c r="U439" s="291"/>
      <c r="V439" s="290"/>
      <c r="W439" s="290"/>
      <c r="X439" s="290"/>
      <c r="Y439" s="290"/>
      <c r="Z439" s="290"/>
      <c r="AA439" s="290"/>
      <c r="AB439" s="290"/>
      <c r="AC439" s="292"/>
    </row>
    <row r="440" spans="3:29" customFormat="1" ht="15" customHeight="1" x14ac:dyDescent="0.3">
      <c r="C440" s="259"/>
      <c r="D440" s="248"/>
      <c r="E440" s="305"/>
      <c r="F440" s="305"/>
      <c r="G440" s="305"/>
      <c r="H440" s="305"/>
      <c r="I440" s="305"/>
      <c r="J440" s="306"/>
      <c r="K440" s="306"/>
      <c r="L440" s="307"/>
      <c r="M440" s="306"/>
      <c r="N440" s="305"/>
      <c r="O440" s="305"/>
      <c r="P440" s="305"/>
      <c r="Q440" s="305"/>
      <c r="R440" s="199"/>
      <c r="S440" s="198"/>
      <c r="T440" s="290"/>
      <c r="U440" s="291"/>
      <c r="V440" s="290"/>
      <c r="W440" s="290"/>
      <c r="X440" s="290"/>
      <c r="Y440" s="290"/>
      <c r="Z440" s="290"/>
      <c r="AA440" s="290"/>
      <c r="AB440" s="290"/>
      <c r="AC440" s="292"/>
    </row>
    <row r="441" spans="3:29" customFormat="1" ht="15" customHeight="1" x14ac:dyDescent="0.3">
      <c r="C441" s="259"/>
      <c r="D441" s="248"/>
      <c r="E441" s="305"/>
      <c r="F441" s="305"/>
      <c r="G441" s="305"/>
      <c r="H441" s="305"/>
      <c r="I441" s="305"/>
      <c r="J441" s="306"/>
      <c r="K441" s="306"/>
      <c r="L441" s="307"/>
      <c r="M441" s="306"/>
      <c r="N441" s="305"/>
      <c r="O441" s="305"/>
      <c r="P441" s="305"/>
      <c r="Q441" s="305"/>
      <c r="R441" s="199"/>
      <c r="S441" s="198"/>
      <c r="T441" s="290"/>
      <c r="U441" s="291"/>
      <c r="V441" s="290"/>
      <c r="W441" s="290"/>
      <c r="X441" s="290"/>
      <c r="Y441" s="290"/>
      <c r="Z441" s="290"/>
      <c r="AA441" s="290"/>
      <c r="AB441" s="290"/>
      <c r="AC441" s="292"/>
    </row>
    <row r="442" spans="3:29" customFormat="1" ht="15" customHeight="1" x14ac:dyDescent="0.3">
      <c r="C442" s="259"/>
      <c r="D442" s="248"/>
      <c r="E442" s="305"/>
      <c r="F442" s="305"/>
      <c r="G442" s="305"/>
      <c r="H442" s="305"/>
      <c r="I442" s="305"/>
      <c r="J442" s="306"/>
      <c r="K442" s="306"/>
      <c r="L442" s="307"/>
      <c r="M442" s="306"/>
      <c r="N442" s="305"/>
      <c r="O442" s="305"/>
      <c r="P442" s="305"/>
      <c r="Q442" s="305"/>
      <c r="R442" s="199"/>
      <c r="S442" s="198"/>
      <c r="T442" s="290"/>
      <c r="U442" s="291"/>
      <c r="V442" s="290"/>
      <c r="W442" s="290"/>
      <c r="X442" s="290"/>
      <c r="Y442" s="290"/>
      <c r="Z442" s="290"/>
      <c r="AA442" s="290"/>
      <c r="AB442" s="290"/>
      <c r="AC442" s="292"/>
    </row>
    <row r="443" spans="3:29" customFormat="1" ht="15" customHeight="1" x14ac:dyDescent="0.3">
      <c r="C443" s="259"/>
      <c r="D443" s="248"/>
      <c r="E443" s="305"/>
      <c r="F443" s="305"/>
      <c r="G443" s="305"/>
      <c r="H443" s="305"/>
      <c r="I443" s="305"/>
      <c r="J443" s="306"/>
      <c r="K443" s="306"/>
      <c r="L443" s="307"/>
      <c r="M443" s="306"/>
      <c r="N443" s="305"/>
      <c r="O443" s="305"/>
      <c r="P443" s="305"/>
      <c r="Q443" s="305"/>
      <c r="R443" s="199"/>
      <c r="S443" s="198"/>
      <c r="T443" s="290"/>
      <c r="U443" s="291"/>
      <c r="V443" s="290"/>
      <c r="W443" s="290"/>
      <c r="X443" s="290"/>
      <c r="Y443" s="290"/>
      <c r="Z443" s="290"/>
      <c r="AA443" s="290"/>
      <c r="AB443" s="290"/>
      <c r="AC443" s="292"/>
    </row>
    <row r="444" spans="3:29" customFormat="1" ht="15" customHeight="1" x14ac:dyDescent="0.3">
      <c r="C444" s="259"/>
      <c r="D444" s="248"/>
      <c r="E444" s="305"/>
      <c r="F444" s="305"/>
      <c r="G444" s="305"/>
      <c r="H444" s="305"/>
      <c r="I444" s="305"/>
      <c r="J444" s="306"/>
      <c r="K444" s="306"/>
      <c r="L444" s="307"/>
      <c r="M444" s="306"/>
      <c r="N444" s="305"/>
      <c r="O444" s="305"/>
      <c r="P444" s="305"/>
      <c r="Q444" s="305"/>
      <c r="R444" s="199"/>
      <c r="S444" s="198"/>
      <c r="T444" s="290"/>
      <c r="U444" s="291"/>
      <c r="V444" s="290"/>
      <c r="W444" s="290"/>
      <c r="X444" s="290"/>
      <c r="Y444" s="290"/>
      <c r="Z444" s="290"/>
      <c r="AA444" s="290"/>
      <c r="AB444" s="290"/>
      <c r="AC444" s="292"/>
    </row>
    <row r="445" spans="3:29" customFormat="1" ht="15" customHeight="1" x14ac:dyDescent="0.3">
      <c r="C445" s="259"/>
      <c r="D445" s="248"/>
      <c r="E445" s="305"/>
      <c r="F445" s="305"/>
      <c r="G445" s="305"/>
      <c r="H445" s="305"/>
      <c r="I445" s="305"/>
      <c r="J445" s="306"/>
      <c r="K445" s="306"/>
      <c r="L445" s="307"/>
      <c r="M445" s="306"/>
      <c r="N445" s="305"/>
      <c r="O445" s="305"/>
      <c r="P445" s="305"/>
      <c r="Q445" s="305"/>
      <c r="R445" s="199"/>
      <c r="S445" s="198"/>
      <c r="T445" s="290"/>
      <c r="U445" s="291"/>
      <c r="V445" s="290"/>
      <c r="W445" s="290"/>
      <c r="X445" s="290"/>
      <c r="Y445" s="290"/>
      <c r="Z445" s="290"/>
      <c r="AA445" s="290"/>
      <c r="AB445" s="290"/>
      <c r="AC445" s="292"/>
    </row>
    <row r="446" spans="3:29" customFormat="1" ht="15" customHeight="1" x14ac:dyDescent="0.3">
      <c r="C446" s="259"/>
      <c r="D446" s="248"/>
      <c r="E446" s="305"/>
      <c r="F446" s="305"/>
      <c r="G446" s="305"/>
      <c r="H446" s="305"/>
      <c r="I446" s="305"/>
      <c r="J446" s="306"/>
      <c r="K446" s="306"/>
      <c r="L446" s="307"/>
      <c r="M446" s="306"/>
      <c r="N446" s="305"/>
      <c r="O446" s="305"/>
      <c r="P446" s="305"/>
      <c r="Q446" s="305"/>
      <c r="R446" s="199"/>
      <c r="S446" s="198"/>
      <c r="T446" s="290"/>
      <c r="U446" s="291"/>
      <c r="V446" s="290"/>
      <c r="W446" s="290"/>
      <c r="X446" s="290"/>
      <c r="Y446" s="290"/>
      <c r="Z446" s="290"/>
      <c r="AA446" s="290"/>
      <c r="AB446" s="290"/>
      <c r="AC446" s="292"/>
    </row>
    <row r="447" spans="3:29" customFormat="1" ht="15" customHeight="1" x14ac:dyDescent="0.3">
      <c r="C447" s="259"/>
      <c r="D447" s="248"/>
      <c r="E447" s="305"/>
      <c r="F447" s="305"/>
      <c r="G447" s="305"/>
      <c r="H447" s="305"/>
      <c r="I447" s="305"/>
      <c r="J447" s="306"/>
      <c r="K447" s="306"/>
      <c r="L447" s="307"/>
      <c r="M447" s="306"/>
      <c r="N447" s="305"/>
      <c r="O447" s="305"/>
      <c r="P447" s="305"/>
      <c r="Q447" s="305"/>
      <c r="R447" s="199"/>
      <c r="S447" s="198"/>
      <c r="T447" s="290"/>
      <c r="U447" s="291"/>
      <c r="V447" s="290"/>
      <c r="W447" s="290"/>
      <c r="X447" s="290"/>
      <c r="Y447" s="290"/>
      <c r="Z447" s="290"/>
      <c r="AA447" s="290"/>
      <c r="AB447" s="290"/>
      <c r="AC447" s="292"/>
    </row>
    <row r="448" spans="3:29" customFormat="1" ht="15" customHeight="1" x14ac:dyDescent="0.3">
      <c r="C448" s="259"/>
      <c r="D448" s="248"/>
      <c r="E448" s="305"/>
      <c r="F448" s="305"/>
      <c r="G448" s="305"/>
      <c r="H448" s="305"/>
      <c r="I448" s="305"/>
      <c r="J448" s="306"/>
      <c r="K448" s="306"/>
      <c r="L448" s="307"/>
      <c r="M448" s="306"/>
      <c r="N448" s="305"/>
      <c r="O448" s="305"/>
      <c r="P448" s="305"/>
      <c r="Q448" s="305"/>
      <c r="R448" s="199"/>
      <c r="S448" s="198"/>
      <c r="T448" s="290"/>
      <c r="U448" s="291"/>
      <c r="V448" s="290"/>
      <c r="W448" s="290"/>
      <c r="X448" s="290"/>
      <c r="Y448" s="290"/>
      <c r="Z448" s="290"/>
      <c r="AA448" s="290"/>
      <c r="AB448" s="290"/>
      <c r="AC448" s="292"/>
    </row>
    <row r="449" spans="3:29" customFormat="1" ht="15" customHeight="1" x14ac:dyDescent="0.3">
      <c r="C449" s="259"/>
      <c r="D449" s="248"/>
      <c r="E449" s="305"/>
      <c r="F449" s="305"/>
      <c r="G449" s="305"/>
      <c r="H449" s="305"/>
      <c r="I449" s="305"/>
      <c r="J449" s="306"/>
      <c r="K449" s="306"/>
      <c r="L449" s="307"/>
      <c r="M449" s="306"/>
      <c r="N449" s="305"/>
      <c r="O449" s="305"/>
      <c r="P449" s="305"/>
      <c r="Q449" s="305"/>
      <c r="R449" s="199"/>
      <c r="S449" s="198"/>
      <c r="T449" s="290"/>
      <c r="U449" s="291"/>
      <c r="V449" s="290"/>
      <c r="W449" s="290"/>
      <c r="X449" s="290"/>
      <c r="Y449" s="290"/>
      <c r="Z449" s="290"/>
      <c r="AA449" s="290"/>
      <c r="AB449" s="290"/>
      <c r="AC449" s="292"/>
    </row>
    <row r="450" spans="3:29" customFormat="1" ht="15" customHeight="1" x14ac:dyDescent="0.3">
      <c r="C450" s="259"/>
      <c r="D450" s="248"/>
      <c r="E450" s="305"/>
      <c r="F450" s="305"/>
      <c r="G450" s="305"/>
      <c r="H450" s="305"/>
      <c r="I450" s="305"/>
      <c r="J450" s="306"/>
      <c r="K450" s="306"/>
      <c r="L450" s="307"/>
      <c r="M450" s="306"/>
      <c r="N450" s="305"/>
      <c r="O450" s="305"/>
      <c r="P450" s="305"/>
      <c r="Q450" s="305"/>
      <c r="R450" s="199"/>
      <c r="S450" s="198"/>
      <c r="T450" s="290"/>
      <c r="U450" s="291"/>
      <c r="V450" s="290"/>
      <c r="W450" s="290"/>
      <c r="X450" s="290"/>
      <c r="Y450" s="290"/>
      <c r="Z450" s="290"/>
      <c r="AA450" s="290"/>
      <c r="AB450" s="290"/>
      <c r="AC450" s="292"/>
    </row>
    <row r="451" spans="3:29" customFormat="1" ht="15" customHeight="1" x14ac:dyDescent="0.3">
      <c r="C451" s="259"/>
      <c r="D451" s="248"/>
      <c r="E451" s="305"/>
      <c r="F451" s="305"/>
      <c r="G451" s="305"/>
      <c r="H451" s="305"/>
      <c r="I451" s="305"/>
      <c r="J451" s="306"/>
      <c r="K451" s="306"/>
      <c r="L451" s="307"/>
      <c r="M451" s="306"/>
      <c r="N451" s="305"/>
      <c r="O451" s="305"/>
      <c r="P451" s="305"/>
      <c r="Q451" s="305"/>
      <c r="R451" s="199"/>
      <c r="S451" s="198"/>
      <c r="T451" s="290"/>
      <c r="U451" s="291"/>
      <c r="V451" s="290"/>
      <c r="W451" s="290"/>
      <c r="X451" s="290"/>
      <c r="Y451" s="290"/>
      <c r="Z451" s="290"/>
      <c r="AA451" s="290"/>
      <c r="AB451" s="290"/>
      <c r="AC451" s="292"/>
    </row>
    <row r="452" spans="3:29" customFormat="1" ht="15" customHeight="1" x14ac:dyDescent="0.3">
      <c r="C452" s="259"/>
      <c r="D452" s="248"/>
      <c r="E452" s="305"/>
      <c r="F452" s="305"/>
      <c r="G452" s="305"/>
      <c r="H452" s="305"/>
      <c r="I452" s="305"/>
      <c r="J452" s="306"/>
      <c r="K452" s="306"/>
      <c r="L452" s="307"/>
      <c r="M452" s="306"/>
      <c r="N452" s="305"/>
      <c r="O452" s="305"/>
      <c r="P452" s="305"/>
      <c r="Q452" s="305"/>
      <c r="R452" s="199"/>
      <c r="S452" s="198"/>
      <c r="T452" s="290"/>
      <c r="U452" s="291"/>
      <c r="V452" s="290"/>
      <c r="W452" s="290"/>
      <c r="X452" s="290"/>
      <c r="Y452" s="290"/>
      <c r="Z452" s="290"/>
      <c r="AA452" s="290"/>
      <c r="AB452" s="290"/>
      <c r="AC452" s="292"/>
    </row>
    <row r="453" spans="3:29" customFormat="1" ht="15" customHeight="1" x14ac:dyDescent="0.3">
      <c r="C453" s="259"/>
      <c r="D453" s="248"/>
      <c r="E453" s="305"/>
      <c r="F453" s="305"/>
      <c r="G453" s="305"/>
      <c r="H453" s="305"/>
      <c r="I453" s="305"/>
      <c r="J453" s="306"/>
      <c r="K453" s="306"/>
      <c r="L453" s="307"/>
      <c r="M453" s="306"/>
      <c r="N453" s="305"/>
      <c r="O453" s="305"/>
      <c r="P453" s="305"/>
      <c r="Q453" s="305"/>
      <c r="R453" s="199"/>
      <c r="S453" s="198"/>
      <c r="T453" s="290"/>
      <c r="U453" s="291"/>
      <c r="V453" s="290"/>
      <c r="W453" s="290"/>
      <c r="X453" s="290"/>
      <c r="Y453" s="290"/>
      <c r="Z453" s="290"/>
      <c r="AA453" s="290"/>
      <c r="AB453" s="290"/>
      <c r="AC453" s="292"/>
    </row>
    <row r="454" spans="3:29" customFormat="1" ht="15" customHeight="1" x14ac:dyDescent="0.3">
      <c r="C454" s="259"/>
      <c r="D454" s="248"/>
      <c r="E454" s="305"/>
      <c r="F454" s="305"/>
      <c r="G454" s="305"/>
      <c r="H454" s="305"/>
      <c r="I454" s="305"/>
      <c r="J454" s="306"/>
      <c r="K454" s="306"/>
      <c r="L454" s="307"/>
      <c r="M454" s="306"/>
      <c r="N454" s="305"/>
      <c r="O454" s="305"/>
      <c r="P454" s="305"/>
      <c r="Q454" s="305"/>
      <c r="R454" s="199"/>
      <c r="S454" s="198"/>
      <c r="T454" s="290"/>
      <c r="U454" s="291"/>
      <c r="V454" s="290"/>
      <c r="W454" s="290"/>
      <c r="X454" s="290"/>
      <c r="Y454" s="290"/>
      <c r="Z454" s="290"/>
      <c r="AA454" s="290"/>
      <c r="AB454" s="290"/>
      <c r="AC454" s="292"/>
    </row>
    <row r="455" spans="3:29" customFormat="1" ht="15" customHeight="1" x14ac:dyDescent="0.3">
      <c r="C455" s="259"/>
      <c r="D455" s="248"/>
      <c r="E455" s="305"/>
      <c r="F455" s="305"/>
      <c r="G455" s="305"/>
      <c r="H455" s="305"/>
      <c r="I455" s="305"/>
      <c r="J455" s="306"/>
      <c r="K455" s="306"/>
      <c r="L455" s="307"/>
      <c r="M455" s="306"/>
      <c r="N455" s="305"/>
      <c r="O455" s="305"/>
      <c r="P455" s="305"/>
      <c r="Q455" s="305"/>
      <c r="R455" s="199"/>
      <c r="S455" s="198"/>
      <c r="T455" s="290"/>
      <c r="U455" s="291"/>
      <c r="V455" s="290"/>
      <c r="W455" s="290"/>
      <c r="X455" s="290"/>
      <c r="Y455" s="290"/>
      <c r="Z455" s="290"/>
      <c r="AA455" s="290"/>
      <c r="AB455" s="290"/>
      <c r="AC455" s="292"/>
    </row>
    <row r="456" spans="3:29" customFormat="1" ht="15" customHeight="1" x14ac:dyDescent="0.3">
      <c r="C456" s="259"/>
      <c r="D456" s="248"/>
      <c r="E456" s="305"/>
      <c r="F456" s="305"/>
      <c r="G456" s="305"/>
      <c r="H456" s="305"/>
      <c r="I456" s="305"/>
      <c r="J456" s="306"/>
      <c r="K456" s="306"/>
      <c r="L456" s="307"/>
      <c r="M456" s="306"/>
      <c r="N456" s="305"/>
      <c r="O456" s="305"/>
      <c r="P456" s="305"/>
      <c r="Q456" s="305"/>
      <c r="R456" s="199"/>
      <c r="S456" s="198"/>
      <c r="T456" s="290"/>
      <c r="U456" s="291"/>
      <c r="V456" s="290"/>
      <c r="W456" s="290"/>
      <c r="X456" s="290"/>
      <c r="Y456" s="290"/>
      <c r="Z456" s="290"/>
      <c r="AA456" s="290"/>
      <c r="AB456" s="290"/>
      <c r="AC456" s="292"/>
    </row>
    <row r="457" spans="3:29" customFormat="1" ht="15" customHeight="1" x14ac:dyDescent="0.3">
      <c r="C457" s="259"/>
      <c r="D457" s="248"/>
      <c r="E457" s="305"/>
      <c r="F457" s="305"/>
      <c r="G457" s="305"/>
      <c r="H457" s="305"/>
      <c r="I457" s="305"/>
      <c r="J457" s="306"/>
      <c r="K457" s="306"/>
      <c r="L457" s="307"/>
      <c r="M457" s="306"/>
      <c r="N457" s="305"/>
      <c r="O457" s="305"/>
      <c r="P457" s="305"/>
      <c r="Q457" s="305"/>
      <c r="R457" s="199"/>
      <c r="S457" s="198"/>
      <c r="T457" s="290"/>
      <c r="U457" s="291"/>
      <c r="V457" s="290"/>
      <c r="W457" s="290"/>
      <c r="X457" s="290"/>
      <c r="Y457" s="290"/>
      <c r="Z457" s="290"/>
      <c r="AA457" s="290"/>
      <c r="AB457" s="290"/>
      <c r="AC457" s="292"/>
    </row>
    <row r="458" spans="3:29" customFormat="1" ht="15" customHeight="1" x14ac:dyDescent="0.3">
      <c r="C458" s="259"/>
      <c r="D458" s="248"/>
      <c r="E458" s="305"/>
      <c r="F458" s="305"/>
      <c r="G458" s="305"/>
      <c r="H458" s="305"/>
      <c r="I458" s="305"/>
      <c r="J458" s="306"/>
      <c r="K458" s="306"/>
      <c r="L458" s="307"/>
      <c r="M458" s="306"/>
      <c r="N458" s="305"/>
      <c r="O458" s="305"/>
      <c r="P458" s="305"/>
      <c r="Q458" s="305"/>
      <c r="R458" s="199"/>
      <c r="S458" s="198"/>
      <c r="T458" s="290"/>
      <c r="U458" s="291"/>
      <c r="V458" s="290"/>
      <c r="W458" s="290"/>
      <c r="X458" s="290"/>
      <c r="Y458" s="290"/>
      <c r="Z458" s="290"/>
      <c r="AA458" s="290"/>
      <c r="AB458" s="290"/>
      <c r="AC458" s="292"/>
    </row>
    <row r="459" spans="3:29" customFormat="1" ht="15" customHeight="1" x14ac:dyDescent="0.3">
      <c r="C459" s="259"/>
      <c r="D459" s="248"/>
      <c r="E459" s="305"/>
      <c r="F459" s="305"/>
      <c r="G459" s="305"/>
      <c r="H459" s="305"/>
      <c r="I459" s="305"/>
      <c r="J459" s="306"/>
      <c r="K459" s="306"/>
      <c r="L459" s="307"/>
      <c r="M459" s="306"/>
      <c r="N459" s="305"/>
      <c r="O459" s="305"/>
      <c r="P459" s="305"/>
      <c r="Q459" s="305"/>
      <c r="R459" s="199"/>
      <c r="S459" s="198"/>
      <c r="T459" s="290"/>
      <c r="U459" s="291"/>
      <c r="V459" s="290"/>
      <c r="W459" s="290"/>
      <c r="X459" s="290"/>
      <c r="Y459" s="290"/>
      <c r="Z459" s="290"/>
      <c r="AA459" s="290"/>
      <c r="AB459" s="290"/>
      <c r="AC459" s="292"/>
    </row>
    <row r="460" spans="3:29" customFormat="1" ht="15" customHeight="1" x14ac:dyDescent="0.3">
      <c r="C460" s="259"/>
      <c r="D460" s="248"/>
      <c r="E460" s="305"/>
      <c r="F460" s="305"/>
      <c r="G460" s="305"/>
      <c r="H460" s="305"/>
      <c r="I460" s="305"/>
      <c r="J460" s="306"/>
      <c r="K460" s="306"/>
      <c r="L460" s="307"/>
      <c r="M460" s="306"/>
      <c r="N460" s="305"/>
      <c r="O460" s="305"/>
      <c r="P460" s="305"/>
      <c r="Q460" s="305"/>
      <c r="R460" s="199"/>
      <c r="S460" s="198"/>
      <c r="T460" s="290"/>
      <c r="U460" s="291"/>
      <c r="V460" s="290"/>
      <c r="W460" s="290"/>
      <c r="X460" s="290"/>
      <c r="Y460" s="290"/>
      <c r="Z460" s="290"/>
      <c r="AA460" s="290"/>
      <c r="AB460" s="290"/>
      <c r="AC460" s="292"/>
    </row>
    <row r="461" spans="3:29" customFormat="1" ht="15" customHeight="1" x14ac:dyDescent="0.3">
      <c r="C461" s="259"/>
      <c r="D461" s="248"/>
      <c r="E461" s="305"/>
      <c r="F461" s="305"/>
      <c r="G461" s="305"/>
      <c r="H461" s="305"/>
      <c r="I461" s="305"/>
      <c r="J461" s="306"/>
      <c r="K461" s="306"/>
      <c r="L461" s="307"/>
      <c r="M461" s="306"/>
      <c r="N461" s="305"/>
      <c r="O461" s="305"/>
      <c r="P461" s="305"/>
      <c r="Q461" s="305"/>
      <c r="R461" s="199"/>
      <c r="S461" s="198"/>
      <c r="T461" s="290"/>
      <c r="U461" s="291"/>
      <c r="V461" s="290"/>
      <c r="W461" s="290"/>
      <c r="X461" s="290"/>
      <c r="Y461" s="290"/>
      <c r="Z461" s="290"/>
      <c r="AA461" s="290"/>
      <c r="AB461" s="290"/>
      <c r="AC461" s="292"/>
    </row>
    <row r="462" spans="3:29" customFormat="1" ht="15" customHeight="1" x14ac:dyDescent="0.3">
      <c r="C462" s="259"/>
      <c r="D462" s="248"/>
      <c r="E462" s="305"/>
      <c r="F462" s="305"/>
      <c r="G462" s="305"/>
      <c r="H462" s="305"/>
      <c r="I462" s="305"/>
      <c r="J462" s="306"/>
      <c r="K462" s="306"/>
      <c r="L462" s="307"/>
      <c r="M462" s="306"/>
      <c r="N462" s="305"/>
      <c r="O462" s="305"/>
      <c r="P462" s="305"/>
      <c r="Q462" s="305"/>
      <c r="R462" s="199"/>
      <c r="S462" s="198"/>
      <c r="T462" s="290"/>
      <c r="U462" s="291"/>
      <c r="V462" s="290"/>
      <c r="W462" s="290"/>
      <c r="X462" s="290"/>
      <c r="Y462" s="290"/>
      <c r="Z462" s="290"/>
      <c r="AA462" s="290"/>
      <c r="AB462" s="290"/>
      <c r="AC462" s="292"/>
    </row>
    <row r="463" spans="3:29" customFormat="1" ht="15" customHeight="1" x14ac:dyDescent="0.3">
      <c r="C463" s="259"/>
      <c r="D463" s="248"/>
      <c r="E463" s="305"/>
      <c r="F463" s="305"/>
      <c r="G463" s="305"/>
      <c r="H463" s="305"/>
      <c r="I463" s="305"/>
      <c r="J463" s="306"/>
      <c r="K463" s="306"/>
      <c r="L463" s="307"/>
      <c r="M463" s="306"/>
      <c r="N463" s="305"/>
      <c r="O463" s="305"/>
      <c r="P463" s="305"/>
      <c r="Q463" s="305"/>
      <c r="R463" s="199"/>
      <c r="S463" s="198"/>
      <c r="T463" s="290"/>
      <c r="U463" s="291"/>
      <c r="V463" s="290"/>
      <c r="W463" s="290"/>
      <c r="X463" s="290"/>
      <c r="Y463" s="290"/>
      <c r="Z463" s="290"/>
      <c r="AA463" s="290"/>
      <c r="AB463" s="290"/>
      <c r="AC463" s="292"/>
    </row>
    <row r="464" spans="3:29" customFormat="1" ht="15" customHeight="1" x14ac:dyDescent="0.3">
      <c r="C464" s="259"/>
      <c r="D464" s="248"/>
      <c r="E464" s="305"/>
      <c r="F464" s="305"/>
      <c r="G464" s="305"/>
      <c r="H464" s="305"/>
      <c r="I464" s="305"/>
      <c r="J464" s="306"/>
      <c r="K464" s="306"/>
      <c r="L464" s="307"/>
      <c r="M464" s="306"/>
      <c r="N464" s="305"/>
      <c r="O464" s="305"/>
      <c r="P464" s="305"/>
      <c r="Q464" s="305"/>
      <c r="R464" s="199"/>
      <c r="S464" s="198"/>
      <c r="T464" s="290"/>
      <c r="U464" s="291"/>
      <c r="V464" s="290"/>
      <c r="W464" s="290"/>
      <c r="X464" s="290"/>
      <c r="Y464" s="290"/>
      <c r="Z464" s="290"/>
      <c r="AA464" s="290"/>
      <c r="AB464" s="290"/>
      <c r="AC464" s="292"/>
    </row>
    <row r="465" spans="3:29" customFormat="1" ht="15" customHeight="1" x14ac:dyDescent="0.3">
      <c r="C465" s="259"/>
      <c r="D465" s="248"/>
      <c r="E465" s="305"/>
      <c r="F465" s="305"/>
      <c r="G465" s="305"/>
      <c r="H465" s="305"/>
      <c r="I465" s="305"/>
      <c r="J465" s="306"/>
      <c r="K465" s="306"/>
      <c r="L465" s="307"/>
      <c r="M465" s="306"/>
      <c r="N465" s="305"/>
      <c r="O465" s="305"/>
      <c r="P465" s="305"/>
      <c r="Q465" s="305"/>
      <c r="R465" s="199"/>
      <c r="S465" s="198"/>
      <c r="T465" s="290"/>
      <c r="U465" s="291"/>
      <c r="V465" s="290"/>
      <c r="W465" s="290"/>
      <c r="X465" s="290"/>
      <c r="Y465" s="290"/>
      <c r="Z465" s="290"/>
      <c r="AA465" s="290"/>
      <c r="AB465" s="290"/>
      <c r="AC465" s="292"/>
    </row>
    <row r="466" spans="3:29" customFormat="1" ht="15" customHeight="1" x14ac:dyDescent="0.3">
      <c r="C466" s="259"/>
      <c r="D466" s="248"/>
      <c r="E466" s="305"/>
      <c r="F466" s="305"/>
      <c r="G466" s="305"/>
      <c r="H466" s="305"/>
      <c r="I466" s="305"/>
      <c r="J466" s="306"/>
      <c r="K466" s="306"/>
      <c r="L466" s="307"/>
      <c r="M466" s="306"/>
      <c r="N466" s="305"/>
      <c r="O466" s="305"/>
      <c r="P466" s="305"/>
      <c r="Q466" s="305"/>
      <c r="R466" s="199"/>
      <c r="S466" s="198"/>
      <c r="T466" s="290"/>
      <c r="U466" s="291"/>
      <c r="V466" s="290"/>
      <c r="W466" s="290"/>
      <c r="X466" s="290"/>
      <c r="Y466" s="290"/>
      <c r="Z466" s="290"/>
      <c r="AA466" s="290"/>
      <c r="AB466" s="290"/>
      <c r="AC466" s="292"/>
    </row>
    <row r="467" spans="3:29" customFormat="1" ht="15" customHeight="1" x14ac:dyDescent="0.3">
      <c r="C467" s="259"/>
      <c r="D467" s="248"/>
      <c r="E467" s="305"/>
      <c r="F467" s="305"/>
      <c r="G467" s="305"/>
      <c r="H467" s="305"/>
      <c r="I467" s="305"/>
      <c r="J467" s="306"/>
      <c r="K467" s="306"/>
      <c r="L467" s="307"/>
      <c r="M467" s="306"/>
      <c r="N467" s="305"/>
      <c r="O467" s="305"/>
      <c r="P467" s="305"/>
      <c r="Q467" s="305"/>
      <c r="R467" s="199"/>
      <c r="S467" s="198"/>
      <c r="T467" s="290"/>
      <c r="U467" s="291"/>
      <c r="V467" s="290"/>
      <c r="W467" s="290"/>
      <c r="X467" s="290"/>
      <c r="Y467" s="290"/>
      <c r="Z467" s="290"/>
      <c r="AA467" s="290"/>
      <c r="AB467" s="290"/>
      <c r="AC467" s="292"/>
    </row>
    <row r="468" spans="3:29" customFormat="1" ht="15" customHeight="1" x14ac:dyDescent="0.3">
      <c r="C468" s="259"/>
      <c r="D468" s="248"/>
      <c r="E468" s="305"/>
      <c r="F468" s="305"/>
      <c r="G468" s="305"/>
      <c r="H468" s="305"/>
      <c r="I468" s="305"/>
      <c r="J468" s="306"/>
      <c r="K468" s="306"/>
      <c r="L468" s="307"/>
      <c r="M468" s="306"/>
      <c r="N468" s="305"/>
      <c r="O468" s="305"/>
      <c r="P468" s="305"/>
      <c r="Q468" s="305"/>
      <c r="R468" s="199"/>
      <c r="S468" s="198"/>
      <c r="T468" s="290"/>
      <c r="U468" s="291"/>
      <c r="V468" s="290"/>
      <c r="W468" s="290"/>
      <c r="X468" s="290"/>
      <c r="Y468" s="290"/>
      <c r="Z468" s="290"/>
      <c r="AA468" s="290"/>
      <c r="AB468" s="290"/>
      <c r="AC468" s="292"/>
    </row>
    <row r="469" spans="3:29" customFormat="1" ht="15" customHeight="1" x14ac:dyDescent="0.3">
      <c r="C469" s="259"/>
      <c r="D469" s="248"/>
      <c r="E469" s="305"/>
      <c r="F469" s="305"/>
      <c r="G469" s="305"/>
      <c r="H469" s="305"/>
      <c r="I469" s="305"/>
      <c r="J469" s="306"/>
      <c r="K469" s="306"/>
      <c r="L469" s="307"/>
      <c r="M469" s="306"/>
      <c r="N469" s="305"/>
      <c r="O469" s="305"/>
      <c r="P469" s="305"/>
      <c r="Q469" s="305"/>
      <c r="R469" s="199"/>
      <c r="S469" s="198"/>
      <c r="T469" s="290"/>
      <c r="U469" s="291"/>
      <c r="V469" s="290"/>
      <c r="W469" s="290"/>
      <c r="X469" s="290"/>
      <c r="Y469" s="290"/>
      <c r="Z469" s="290"/>
      <c r="AA469" s="290"/>
      <c r="AB469" s="290"/>
      <c r="AC469" s="292"/>
    </row>
    <row r="470" spans="3:29" customFormat="1" ht="15" customHeight="1" x14ac:dyDescent="0.3">
      <c r="C470" s="259"/>
      <c r="D470" s="248"/>
      <c r="E470" s="305"/>
      <c r="F470" s="305"/>
      <c r="G470" s="305"/>
      <c r="H470" s="305"/>
      <c r="I470" s="305"/>
      <c r="J470" s="306"/>
      <c r="K470" s="306"/>
      <c r="L470" s="307"/>
      <c r="M470" s="306"/>
      <c r="N470" s="305"/>
      <c r="O470" s="305"/>
      <c r="P470" s="305"/>
      <c r="Q470" s="305"/>
      <c r="R470" s="199"/>
      <c r="S470" s="198"/>
      <c r="T470" s="290"/>
      <c r="U470" s="291"/>
      <c r="V470" s="290"/>
      <c r="W470" s="290"/>
      <c r="X470" s="290"/>
      <c r="Y470" s="290"/>
      <c r="Z470" s="290"/>
      <c r="AA470" s="290"/>
      <c r="AB470" s="290"/>
      <c r="AC470" s="292"/>
    </row>
    <row r="471" spans="3:29" customFormat="1" ht="15" customHeight="1" x14ac:dyDescent="0.3">
      <c r="C471" s="259"/>
      <c r="D471" s="248"/>
      <c r="E471" s="305"/>
      <c r="F471" s="305"/>
      <c r="G471" s="305"/>
      <c r="H471" s="305"/>
      <c r="I471" s="305"/>
      <c r="J471" s="306"/>
      <c r="K471" s="306"/>
      <c r="L471" s="307"/>
      <c r="M471" s="306"/>
      <c r="N471" s="305"/>
      <c r="O471" s="305"/>
      <c r="P471" s="305"/>
      <c r="Q471" s="305"/>
      <c r="R471" s="199"/>
      <c r="S471" s="198"/>
      <c r="T471" s="290"/>
      <c r="U471" s="291"/>
      <c r="V471" s="290"/>
      <c r="W471" s="290"/>
      <c r="X471" s="290"/>
      <c r="Y471" s="290"/>
      <c r="Z471" s="290"/>
      <c r="AA471" s="290"/>
      <c r="AB471" s="290"/>
      <c r="AC471" s="292"/>
    </row>
    <row r="472" spans="3:29" customFormat="1" ht="15" customHeight="1" x14ac:dyDescent="0.3">
      <c r="C472" s="259"/>
      <c r="D472" s="248"/>
      <c r="E472" s="305"/>
      <c r="F472" s="305"/>
      <c r="G472" s="305"/>
      <c r="H472" s="305"/>
      <c r="I472" s="305"/>
      <c r="J472" s="306"/>
      <c r="K472" s="306"/>
      <c r="L472" s="307"/>
      <c r="M472" s="306"/>
      <c r="N472" s="305"/>
      <c r="O472" s="305"/>
      <c r="P472" s="305"/>
      <c r="Q472" s="305"/>
      <c r="R472" s="199"/>
      <c r="S472" s="198"/>
      <c r="T472" s="290"/>
      <c r="U472" s="291"/>
      <c r="V472" s="290"/>
      <c r="W472" s="290"/>
      <c r="X472" s="290"/>
      <c r="Y472" s="290"/>
      <c r="Z472" s="290"/>
      <c r="AA472" s="290"/>
      <c r="AB472" s="290"/>
      <c r="AC472" s="292"/>
    </row>
    <row r="473" spans="3:29" customFormat="1" ht="15" customHeight="1" x14ac:dyDescent="0.3">
      <c r="C473" s="259"/>
      <c r="D473" s="248"/>
      <c r="E473" s="305"/>
      <c r="F473" s="305"/>
      <c r="G473" s="305"/>
      <c r="H473" s="305"/>
      <c r="I473" s="305"/>
      <c r="J473" s="306"/>
      <c r="K473" s="306"/>
      <c r="L473" s="307"/>
      <c r="M473" s="306"/>
      <c r="N473" s="305"/>
      <c r="O473" s="305"/>
      <c r="P473" s="305"/>
      <c r="Q473" s="305"/>
      <c r="R473" s="199"/>
      <c r="S473" s="198"/>
      <c r="T473" s="290"/>
      <c r="U473" s="291"/>
      <c r="V473" s="290"/>
      <c r="W473" s="290"/>
      <c r="X473" s="290"/>
      <c r="Y473" s="290"/>
      <c r="Z473" s="290"/>
      <c r="AA473" s="290"/>
      <c r="AB473" s="290"/>
      <c r="AC473" s="292"/>
    </row>
    <row r="474" spans="3:29" customFormat="1" ht="15" customHeight="1" x14ac:dyDescent="0.3">
      <c r="C474" s="259"/>
      <c r="D474" s="248"/>
      <c r="E474" s="305"/>
      <c r="F474" s="305"/>
      <c r="G474" s="305"/>
      <c r="H474" s="305"/>
      <c r="I474" s="305"/>
      <c r="J474" s="306"/>
      <c r="K474" s="306"/>
      <c r="L474" s="307"/>
      <c r="M474" s="306"/>
      <c r="N474" s="305"/>
      <c r="O474" s="305"/>
      <c r="P474" s="305"/>
      <c r="Q474" s="305"/>
      <c r="R474" s="199"/>
      <c r="S474" s="198"/>
      <c r="T474" s="290"/>
      <c r="U474" s="291"/>
      <c r="V474" s="290"/>
      <c r="W474" s="290"/>
      <c r="X474" s="290"/>
      <c r="Y474" s="290"/>
      <c r="Z474" s="290"/>
      <c r="AA474" s="290"/>
      <c r="AB474" s="290"/>
      <c r="AC474" s="292"/>
    </row>
    <row r="475" spans="3:29" customFormat="1" ht="15" customHeight="1" x14ac:dyDescent="0.3">
      <c r="C475" s="259"/>
      <c r="D475" s="248"/>
      <c r="E475" s="305"/>
      <c r="F475" s="305"/>
      <c r="G475" s="305"/>
      <c r="H475" s="305"/>
      <c r="I475" s="305"/>
      <c r="J475" s="306"/>
      <c r="K475" s="306"/>
      <c r="L475" s="307"/>
      <c r="M475" s="306"/>
      <c r="N475" s="305"/>
      <c r="O475" s="305"/>
      <c r="P475" s="305"/>
      <c r="Q475" s="305"/>
      <c r="R475" s="199"/>
      <c r="S475" s="198"/>
      <c r="T475" s="290"/>
      <c r="U475" s="291"/>
      <c r="V475" s="290"/>
      <c r="W475" s="290"/>
      <c r="X475" s="290"/>
      <c r="Y475" s="290"/>
      <c r="Z475" s="290"/>
      <c r="AA475" s="290"/>
      <c r="AB475" s="290"/>
      <c r="AC475" s="292"/>
    </row>
    <row r="476" spans="3:29" customFormat="1" ht="15" customHeight="1" x14ac:dyDescent="0.3">
      <c r="C476" s="259"/>
      <c r="D476" s="248"/>
      <c r="E476" s="305"/>
      <c r="F476" s="305"/>
      <c r="G476" s="305"/>
      <c r="H476" s="305"/>
      <c r="I476" s="305"/>
      <c r="J476" s="306"/>
      <c r="K476" s="306"/>
      <c r="L476" s="307"/>
      <c r="M476" s="306"/>
      <c r="N476" s="305"/>
      <c r="O476" s="305"/>
      <c r="P476" s="305"/>
      <c r="Q476" s="305"/>
      <c r="R476" s="199"/>
      <c r="S476" s="198"/>
      <c r="T476" s="290"/>
      <c r="U476" s="291"/>
      <c r="V476" s="290"/>
      <c r="W476" s="290"/>
      <c r="X476" s="290"/>
      <c r="Y476" s="290"/>
      <c r="Z476" s="290"/>
      <c r="AA476" s="290"/>
      <c r="AB476" s="290"/>
      <c r="AC476" s="292"/>
    </row>
    <row r="477" spans="3:29" customFormat="1" ht="15" customHeight="1" x14ac:dyDescent="0.3">
      <c r="C477" s="259"/>
      <c r="D477" s="248"/>
      <c r="E477" s="305"/>
      <c r="F477" s="305"/>
      <c r="G477" s="305"/>
      <c r="H477" s="305"/>
      <c r="I477" s="305"/>
      <c r="J477" s="306"/>
      <c r="K477" s="306"/>
      <c r="L477" s="307"/>
      <c r="M477" s="306"/>
      <c r="N477" s="305"/>
      <c r="O477" s="305"/>
      <c r="P477" s="305"/>
      <c r="Q477" s="305"/>
      <c r="R477" s="199"/>
      <c r="S477" s="198"/>
      <c r="T477" s="290"/>
      <c r="U477" s="291"/>
      <c r="V477" s="290"/>
      <c r="W477" s="290"/>
      <c r="X477" s="290"/>
      <c r="Y477" s="290"/>
      <c r="Z477" s="290"/>
      <c r="AA477" s="290"/>
      <c r="AB477" s="290"/>
      <c r="AC477" s="292"/>
    </row>
    <row r="478" spans="3:29" customFormat="1" ht="15" customHeight="1" x14ac:dyDescent="0.3">
      <c r="C478" s="259"/>
      <c r="D478" s="248"/>
      <c r="E478" s="305"/>
      <c r="F478" s="305"/>
      <c r="G478" s="305"/>
      <c r="H478" s="305"/>
      <c r="I478" s="305"/>
      <c r="J478" s="306"/>
      <c r="K478" s="306"/>
      <c r="L478" s="307"/>
      <c r="M478" s="306"/>
      <c r="N478" s="305"/>
      <c r="O478" s="305"/>
      <c r="P478" s="305"/>
      <c r="Q478" s="305"/>
      <c r="R478" s="199"/>
      <c r="S478" s="198"/>
      <c r="T478" s="290"/>
      <c r="U478" s="291"/>
      <c r="V478" s="290"/>
      <c r="W478" s="290"/>
      <c r="X478" s="290"/>
      <c r="Y478" s="290"/>
      <c r="Z478" s="290"/>
      <c r="AA478" s="290"/>
      <c r="AB478" s="290"/>
      <c r="AC478" s="292"/>
    </row>
    <row r="479" spans="3:29" customFormat="1" ht="15" customHeight="1" x14ac:dyDescent="0.3">
      <c r="C479" s="259"/>
      <c r="D479" s="248"/>
      <c r="E479" s="305"/>
      <c r="F479" s="305"/>
      <c r="G479" s="305"/>
      <c r="H479" s="305"/>
      <c r="I479" s="305"/>
      <c r="J479" s="306"/>
      <c r="K479" s="306"/>
      <c r="L479" s="307"/>
      <c r="M479" s="306"/>
      <c r="N479" s="305"/>
      <c r="O479" s="305"/>
      <c r="P479" s="305"/>
      <c r="Q479" s="305"/>
      <c r="R479" s="199"/>
      <c r="S479" s="198"/>
      <c r="T479" s="290"/>
      <c r="U479" s="291"/>
      <c r="V479" s="290"/>
      <c r="W479" s="290"/>
      <c r="X479" s="290"/>
      <c r="Y479" s="290"/>
      <c r="Z479" s="290"/>
      <c r="AA479" s="290"/>
      <c r="AB479" s="290"/>
      <c r="AC479" s="292"/>
    </row>
    <row r="480" spans="3:29" customFormat="1" ht="15" customHeight="1" x14ac:dyDescent="0.3">
      <c r="C480" s="259"/>
      <c r="D480" s="248"/>
      <c r="E480" s="305"/>
      <c r="F480" s="305"/>
      <c r="G480" s="305"/>
      <c r="H480" s="305"/>
      <c r="I480" s="305"/>
      <c r="J480" s="306"/>
      <c r="K480" s="306"/>
      <c r="L480" s="307"/>
      <c r="M480" s="306"/>
      <c r="N480" s="305"/>
      <c r="O480" s="305"/>
      <c r="P480" s="305"/>
      <c r="Q480" s="305"/>
      <c r="R480" s="199"/>
      <c r="S480" s="198"/>
      <c r="T480" s="290"/>
      <c r="U480" s="291"/>
      <c r="V480" s="290"/>
      <c r="W480" s="290"/>
      <c r="X480" s="290"/>
      <c r="Y480" s="290"/>
      <c r="Z480" s="290"/>
      <c r="AA480" s="290"/>
      <c r="AB480" s="290"/>
      <c r="AC480" s="292"/>
    </row>
    <row r="481" spans="3:29" customFormat="1" ht="15" customHeight="1" x14ac:dyDescent="0.3">
      <c r="C481" s="259"/>
      <c r="D481" s="248"/>
      <c r="E481" s="305"/>
      <c r="F481" s="305"/>
      <c r="G481" s="305"/>
      <c r="H481" s="305"/>
      <c r="I481" s="305"/>
      <c r="J481" s="306"/>
      <c r="K481" s="306"/>
      <c r="L481" s="307"/>
      <c r="M481" s="306"/>
      <c r="N481" s="305"/>
      <c r="O481" s="305"/>
      <c r="P481" s="305"/>
      <c r="Q481" s="305"/>
      <c r="R481" s="199"/>
      <c r="S481" s="198"/>
      <c r="T481" s="290"/>
      <c r="U481" s="291"/>
      <c r="V481" s="290"/>
      <c r="W481" s="290"/>
      <c r="X481" s="290"/>
      <c r="Y481" s="290"/>
      <c r="Z481" s="290"/>
      <c r="AA481" s="290"/>
      <c r="AB481" s="290"/>
      <c r="AC481" s="292"/>
    </row>
    <row r="482" spans="3:29" customFormat="1" ht="15" customHeight="1" x14ac:dyDescent="0.3">
      <c r="C482" s="259"/>
      <c r="D482" s="248"/>
      <c r="E482" s="305"/>
      <c r="F482" s="305"/>
      <c r="G482" s="305"/>
      <c r="H482" s="305"/>
      <c r="I482" s="305"/>
      <c r="J482" s="306"/>
      <c r="K482" s="306"/>
      <c r="L482" s="307"/>
      <c r="M482" s="306"/>
      <c r="N482" s="305"/>
      <c r="O482" s="305"/>
      <c r="P482" s="305"/>
      <c r="Q482" s="305"/>
      <c r="R482" s="199"/>
      <c r="S482" s="198"/>
      <c r="T482" s="290"/>
      <c r="U482" s="291"/>
      <c r="V482" s="290"/>
      <c r="W482" s="290"/>
      <c r="X482" s="290"/>
      <c r="Y482" s="290"/>
      <c r="Z482" s="290"/>
      <c r="AA482" s="290"/>
      <c r="AB482" s="290"/>
      <c r="AC482" s="292"/>
    </row>
    <row r="483" spans="3:29" customFormat="1" ht="15" customHeight="1" x14ac:dyDescent="0.3">
      <c r="C483" s="259"/>
      <c r="D483" s="248"/>
      <c r="E483" s="305"/>
      <c r="F483" s="305"/>
      <c r="G483" s="305"/>
      <c r="H483" s="305"/>
      <c r="I483" s="305"/>
      <c r="J483" s="306"/>
      <c r="K483" s="306"/>
      <c r="L483" s="307"/>
      <c r="M483" s="306"/>
      <c r="N483" s="305"/>
      <c r="O483" s="305"/>
      <c r="P483" s="305"/>
      <c r="Q483" s="305"/>
      <c r="R483" s="199"/>
      <c r="S483" s="198"/>
      <c r="T483" s="290"/>
      <c r="U483" s="291"/>
      <c r="V483" s="290"/>
      <c r="W483" s="290"/>
      <c r="X483" s="290"/>
      <c r="Y483" s="290"/>
      <c r="Z483" s="290"/>
      <c r="AA483" s="290"/>
      <c r="AB483" s="290"/>
      <c r="AC483" s="292"/>
    </row>
    <row r="484" spans="3:29" customFormat="1" ht="15" customHeight="1" x14ac:dyDescent="0.3">
      <c r="C484" s="259"/>
      <c r="D484" s="248"/>
      <c r="E484" s="305"/>
      <c r="F484" s="305"/>
      <c r="G484" s="305"/>
      <c r="H484" s="305"/>
      <c r="I484" s="305"/>
      <c r="J484" s="306"/>
      <c r="K484" s="306"/>
      <c r="L484" s="307"/>
      <c r="M484" s="306"/>
      <c r="N484" s="305"/>
      <c r="O484" s="305"/>
      <c r="P484" s="305"/>
      <c r="Q484" s="305"/>
      <c r="R484" s="199"/>
      <c r="S484" s="198"/>
      <c r="T484" s="290"/>
      <c r="U484" s="291"/>
      <c r="V484" s="290"/>
      <c r="W484" s="290"/>
      <c r="X484" s="290"/>
      <c r="Y484" s="290"/>
      <c r="Z484" s="290"/>
      <c r="AA484" s="290"/>
      <c r="AB484" s="290"/>
      <c r="AC484" s="292"/>
    </row>
    <row r="485" spans="3:29" customFormat="1" ht="15" customHeight="1" x14ac:dyDescent="0.3">
      <c r="C485" s="259"/>
      <c r="D485" s="248"/>
      <c r="E485" s="305"/>
      <c r="F485" s="305"/>
      <c r="G485" s="305"/>
      <c r="H485" s="305"/>
      <c r="I485" s="305"/>
      <c r="J485" s="306"/>
      <c r="K485" s="306"/>
      <c r="L485" s="307"/>
      <c r="M485" s="306"/>
      <c r="N485" s="305"/>
      <c r="O485" s="305"/>
      <c r="P485" s="305"/>
      <c r="Q485" s="305"/>
      <c r="R485" s="199"/>
      <c r="S485" s="198"/>
      <c r="T485" s="290"/>
      <c r="U485" s="291"/>
      <c r="V485" s="290"/>
      <c r="W485" s="290"/>
      <c r="X485" s="290"/>
      <c r="Y485" s="290"/>
      <c r="Z485" s="290"/>
      <c r="AA485" s="290"/>
      <c r="AB485" s="290"/>
      <c r="AC485" s="292"/>
    </row>
    <row r="486" spans="3:29" customFormat="1" ht="15" customHeight="1" x14ac:dyDescent="0.3">
      <c r="C486" s="259"/>
      <c r="D486" s="248"/>
      <c r="E486" s="305"/>
      <c r="F486" s="305"/>
      <c r="G486" s="305"/>
      <c r="H486" s="305"/>
      <c r="I486" s="305"/>
      <c r="J486" s="306"/>
      <c r="K486" s="306"/>
      <c r="L486" s="307"/>
      <c r="M486" s="306"/>
      <c r="N486" s="305"/>
      <c r="O486" s="305"/>
      <c r="P486" s="305"/>
      <c r="Q486" s="305"/>
      <c r="R486" s="199"/>
      <c r="S486" s="198"/>
      <c r="T486" s="290"/>
      <c r="U486" s="291"/>
      <c r="V486" s="290"/>
      <c r="W486" s="290"/>
      <c r="X486" s="290"/>
      <c r="Y486" s="290"/>
      <c r="Z486" s="290"/>
      <c r="AA486" s="290"/>
      <c r="AB486" s="290"/>
      <c r="AC486" s="292"/>
    </row>
    <row r="487" spans="3:29" customFormat="1" ht="15" customHeight="1" x14ac:dyDescent="0.3">
      <c r="C487" s="259"/>
      <c r="D487" s="248"/>
      <c r="E487" s="305"/>
      <c r="F487" s="305"/>
      <c r="G487" s="305"/>
      <c r="H487" s="305"/>
      <c r="I487" s="305"/>
      <c r="J487" s="306"/>
      <c r="K487" s="306"/>
      <c r="L487" s="307"/>
      <c r="M487" s="306"/>
      <c r="N487" s="305"/>
      <c r="O487" s="305"/>
      <c r="P487" s="305"/>
      <c r="Q487" s="305"/>
      <c r="R487" s="199"/>
      <c r="S487" s="198"/>
      <c r="T487" s="290"/>
      <c r="U487" s="291"/>
      <c r="V487" s="290"/>
      <c r="W487" s="290"/>
      <c r="X487" s="290"/>
      <c r="Y487" s="290"/>
      <c r="Z487" s="290"/>
      <c r="AA487" s="290"/>
      <c r="AB487" s="290"/>
      <c r="AC487" s="292"/>
    </row>
    <row r="488" spans="3:29" customFormat="1" ht="15" customHeight="1" x14ac:dyDescent="0.3">
      <c r="C488" s="259"/>
      <c r="D488" s="248"/>
      <c r="E488" s="305"/>
      <c r="F488" s="305"/>
      <c r="G488" s="305"/>
      <c r="H488" s="305"/>
      <c r="I488" s="305"/>
      <c r="J488" s="306"/>
      <c r="K488" s="306"/>
      <c r="L488" s="307"/>
      <c r="M488" s="306"/>
      <c r="N488" s="305"/>
      <c r="O488" s="305"/>
      <c r="P488" s="305"/>
      <c r="Q488" s="305"/>
      <c r="R488" s="199"/>
      <c r="S488" s="198"/>
      <c r="T488" s="290"/>
      <c r="U488" s="291"/>
      <c r="V488" s="290"/>
      <c r="W488" s="290"/>
      <c r="X488" s="290"/>
      <c r="Y488" s="290"/>
      <c r="Z488" s="290"/>
      <c r="AA488" s="290"/>
      <c r="AB488" s="290"/>
      <c r="AC488" s="292"/>
    </row>
    <row r="489" spans="3:29" customFormat="1" ht="15" customHeight="1" x14ac:dyDescent="0.3">
      <c r="C489" s="259"/>
      <c r="D489" s="248"/>
      <c r="E489" s="305"/>
      <c r="F489" s="305"/>
      <c r="G489" s="305"/>
      <c r="H489" s="305"/>
      <c r="I489" s="305"/>
      <c r="J489" s="306"/>
      <c r="K489" s="306"/>
      <c r="L489" s="307"/>
      <c r="M489" s="306"/>
      <c r="N489" s="305"/>
      <c r="O489" s="305"/>
      <c r="P489" s="305"/>
      <c r="Q489" s="305"/>
      <c r="R489" s="199"/>
      <c r="S489" s="198"/>
      <c r="T489" s="290"/>
      <c r="U489" s="291"/>
      <c r="V489" s="290"/>
      <c r="W489" s="290"/>
      <c r="X489" s="290"/>
      <c r="Y489" s="290"/>
      <c r="Z489" s="290"/>
      <c r="AA489" s="290"/>
      <c r="AB489" s="290"/>
      <c r="AC489" s="292"/>
    </row>
    <row r="490" spans="3:29" customFormat="1" ht="15" customHeight="1" x14ac:dyDescent="0.3">
      <c r="C490" s="259"/>
      <c r="D490" s="248"/>
      <c r="E490" s="305"/>
      <c r="F490" s="305"/>
      <c r="G490" s="305"/>
      <c r="H490" s="305"/>
      <c r="I490" s="305"/>
      <c r="J490" s="306"/>
      <c r="K490" s="306"/>
      <c r="L490" s="307"/>
      <c r="M490" s="306"/>
      <c r="N490" s="305"/>
      <c r="O490" s="305"/>
      <c r="P490" s="305"/>
      <c r="Q490" s="305"/>
      <c r="R490" s="199"/>
      <c r="S490" s="198"/>
      <c r="T490" s="290"/>
      <c r="U490" s="291"/>
      <c r="V490" s="290"/>
      <c r="W490" s="290"/>
      <c r="X490" s="290"/>
      <c r="Y490" s="290"/>
      <c r="Z490" s="290"/>
      <c r="AA490" s="290"/>
      <c r="AB490" s="290"/>
      <c r="AC490" s="292"/>
    </row>
    <row r="491" spans="3:29" customFormat="1" ht="15" customHeight="1" x14ac:dyDescent="0.3">
      <c r="C491" s="259"/>
      <c r="D491" s="248"/>
      <c r="E491" s="305"/>
      <c r="F491" s="305"/>
      <c r="G491" s="305"/>
      <c r="H491" s="305"/>
      <c r="I491" s="305"/>
      <c r="J491" s="306"/>
      <c r="K491" s="306"/>
      <c r="L491" s="307"/>
      <c r="M491" s="306"/>
      <c r="N491" s="305"/>
      <c r="O491" s="305"/>
      <c r="P491" s="305"/>
      <c r="Q491" s="305"/>
      <c r="R491" s="199"/>
      <c r="S491" s="198"/>
      <c r="T491" s="290"/>
      <c r="U491" s="291"/>
      <c r="V491" s="290"/>
      <c r="W491" s="290"/>
      <c r="X491" s="290"/>
      <c r="Y491" s="290"/>
      <c r="Z491" s="290"/>
      <c r="AA491" s="290"/>
      <c r="AB491" s="290"/>
      <c r="AC491" s="292"/>
    </row>
    <row r="492" spans="3:29" customFormat="1" ht="15" customHeight="1" x14ac:dyDescent="0.3">
      <c r="C492" s="259"/>
      <c r="D492" s="248"/>
      <c r="E492" s="305"/>
      <c r="F492" s="305"/>
      <c r="G492" s="305"/>
      <c r="H492" s="305"/>
      <c r="I492" s="305"/>
      <c r="J492" s="306"/>
      <c r="K492" s="306"/>
      <c r="L492" s="307"/>
      <c r="M492" s="306"/>
      <c r="N492" s="305"/>
      <c r="O492" s="305"/>
      <c r="P492" s="305"/>
      <c r="Q492" s="305"/>
      <c r="R492" s="199"/>
      <c r="S492" s="198"/>
      <c r="T492" s="290"/>
      <c r="U492" s="291"/>
      <c r="V492" s="290"/>
      <c r="W492" s="290"/>
      <c r="X492" s="290"/>
      <c r="Y492" s="290"/>
      <c r="Z492" s="290"/>
      <c r="AA492" s="290"/>
      <c r="AB492" s="290"/>
      <c r="AC492" s="292"/>
    </row>
    <row r="493" spans="3:29" customFormat="1" ht="15" customHeight="1" x14ac:dyDescent="0.3">
      <c r="C493" s="259"/>
      <c r="D493" s="248"/>
      <c r="E493" s="305"/>
      <c r="F493" s="305"/>
      <c r="G493" s="305"/>
      <c r="H493" s="305"/>
      <c r="I493" s="305"/>
      <c r="J493" s="306"/>
      <c r="K493" s="306"/>
      <c r="L493" s="307"/>
      <c r="M493" s="306"/>
      <c r="N493" s="305"/>
      <c r="O493" s="305"/>
      <c r="P493" s="305"/>
      <c r="Q493" s="305"/>
      <c r="R493" s="199"/>
      <c r="S493" s="198"/>
      <c r="T493" s="290"/>
      <c r="U493" s="291"/>
      <c r="V493" s="290"/>
      <c r="W493" s="290"/>
      <c r="X493" s="290"/>
      <c r="Y493" s="290"/>
      <c r="Z493" s="290"/>
      <c r="AA493" s="290"/>
      <c r="AB493" s="290"/>
      <c r="AC493" s="292"/>
    </row>
    <row r="494" spans="3:29" customFormat="1" ht="15" customHeight="1" x14ac:dyDescent="0.3">
      <c r="C494" s="259"/>
      <c r="D494" s="248"/>
      <c r="E494" s="305"/>
      <c r="F494" s="305"/>
      <c r="G494" s="305"/>
      <c r="H494" s="305"/>
      <c r="I494" s="305"/>
      <c r="J494" s="306"/>
      <c r="K494" s="306"/>
      <c r="L494" s="307"/>
      <c r="M494" s="306"/>
      <c r="N494" s="305"/>
      <c r="O494" s="305"/>
      <c r="P494" s="305"/>
      <c r="Q494" s="305"/>
      <c r="R494" s="199"/>
      <c r="S494" s="198"/>
      <c r="T494" s="290"/>
      <c r="U494" s="291"/>
      <c r="V494" s="290"/>
      <c r="W494" s="290"/>
      <c r="X494" s="290"/>
      <c r="Y494" s="290"/>
      <c r="Z494" s="290"/>
      <c r="AA494" s="290"/>
      <c r="AB494" s="290"/>
      <c r="AC494" s="292"/>
    </row>
    <row r="495" spans="3:29" customFormat="1" ht="15" customHeight="1" x14ac:dyDescent="0.3">
      <c r="C495" s="259"/>
      <c r="D495" s="248"/>
      <c r="E495" s="305"/>
      <c r="F495" s="305"/>
      <c r="G495" s="305"/>
      <c r="H495" s="305"/>
      <c r="I495" s="305"/>
      <c r="J495" s="306"/>
      <c r="K495" s="306"/>
      <c r="L495" s="307"/>
      <c r="M495" s="306"/>
      <c r="N495" s="305"/>
      <c r="O495" s="305"/>
      <c r="P495" s="305"/>
      <c r="Q495" s="305"/>
      <c r="R495" s="199"/>
      <c r="S495" s="198"/>
      <c r="T495" s="290"/>
      <c r="U495" s="291"/>
      <c r="V495" s="290"/>
      <c r="W495" s="290"/>
      <c r="X495" s="290"/>
      <c r="Y495" s="290"/>
      <c r="Z495" s="290"/>
      <c r="AA495" s="290"/>
      <c r="AB495" s="290"/>
      <c r="AC495" s="292"/>
    </row>
    <row r="496" spans="3:29" customFormat="1" ht="15" customHeight="1" x14ac:dyDescent="0.3">
      <c r="C496" s="259"/>
      <c r="D496" s="248"/>
      <c r="E496" s="305"/>
      <c r="F496" s="305"/>
      <c r="G496" s="305"/>
      <c r="H496" s="305"/>
      <c r="I496" s="305"/>
      <c r="J496" s="306"/>
      <c r="K496" s="306"/>
      <c r="L496" s="307"/>
      <c r="M496" s="306"/>
      <c r="N496" s="305"/>
      <c r="O496" s="305"/>
      <c r="P496" s="305"/>
      <c r="Q496" s="305"/>
      <c r="R496" s="199"/>
      <c r="S496" s="198"/>
      <c r="T496" s="290"/>
      <c r="U496" s="291"/>
      <c r="V496" s="290"/>
      <c r="W496" s="290"/>
      <c r="X496" s="290"/>
      <c r="Y496" s="290"/>
      <c r="Z496" s="290"/>
      <c r="AA496" s="290"/>
      <c r="AB496" s="290"/>
      <c r="AC496" s="292"/>
    </row>
    <row r="497" spans="3:29" customFormat="1" ht="15" customHeight="1" x14ac:dyDescent="0.3">
      <c r="C497" s="259"/>
      <c r="D497" s="248"/>
      <c r="E497" s="305"/>
      <c r="F497" s="305"/>
      <c r="G497" s="305"/>
      <c r="H497" s="305"/>
      <c r="I497" s="305"/>
      <c r="J497" s="306"/>
      <c r="K497" s="306"/>
      <c r="L497" s="307"/>
      <c r="M497" s="306"/>
      <c r="N497" s="305"/>
      <c r="O497" s="305"/>
      <c r="P497" s="305"/>
      <c r="Q497" s="305"/>
      <c r="R497" s="199"/>
      <c r="S497" s="198"/>
      <c r="T497" s="290"/>
      <c r="U497" s="291"/>
      <c r="V497" s="290"/>
      <c r="W497" s="290"/>
      <c r="X497" s="290"/>
      <c r="Y497" s="290"/>
      <c r="Z497" s="290"/>
      <c r="AA497" s="290"/>
      <c r="AB497" s="290"/>
      <c r="AC497" s="292"/>
    </row>
    <row r="498" spans="3:29" customFormat="1" ht="15" customHeight="1" x14ac:dyDescent="0.3">
      <c r="C498" s="259"/>
      <c r="D498" s="248"/>
      <c r="E498" s="305"/>
      <c r="F498" s="305"/>
      <c r="G498" s="305"/>
      <c r="H498" s="305"/>
      <c r="I498" s="305"/>
      <c r="J498" s="306"/>
      <c r="K498" s="306"/>
      <c r="L498" s="307"/>
      <c r="M498" s="306"/>
      <c r="N498" s="305"/>
      <c r="O498" s="305"/>
      <c r="P498" s="305"/>
      <c r="Q498" s="305"/>
      <c r="R498" s="199"/>
      <c r="S498" s="198"/>
      <c r="T498" s="290"/>
      <c r="U498" s="291"/>
      <c r="V498" s="290"/>
      <c r="W498" s="290"/>
      <c r="X498" s="290"/>
      <c r="Y498" s="290"/>
      <c r="Z498" s="290"/>
      <c r="AA498" s="290"/>
      <c r="AB498" s="290"/>
      <c r="AC498" s="292"/>
    </row>
    <row r="499" spans="3:29" customFormat="1" ht="15" customHeight="1" x14ac:dyDescent="0.3">
      <c r="C499" s="259"/>
      <c r="D499" s="248"/>
      <c r="E499" s="305"/>
      <c r="F499" s="305"/>
      <c r="G499" s="305"/>
      <c r="H499" s="305"/>
      <c r="I499" s="305"/>
      <c r="J499" s="306"/>
      <c r="K499" s="306"/>
      <c r="L499" s="307"/>
      <c r="M499" s="306"/>
      <c r="N499" s="305"/>
      <c r="O499" s="305"/>
      <c r="P499" s="305"/>
      <c r="Q499" s="305"/>
      <c r="R499" s="199"/>
      <c r="S499" s="198"/>
      <c r="T499" s="290"/>
      <c r="U499" s="291"/>
      <c r="V499" s="290"/>
      <c r="W499" s="290"/>
      <c r="X499" s="290"/>
      <c r="Y499" s="290"/>
      <c r="Z499" s="290"/>
      <c r="AA499" s="290"/>
      <c r="AB499" s="290"/>
      <c r="AC499" s="292"/>
    </row>
    <row r="500" spans="3:29" customFormat="1" ht="15" customHeight="1" x14ac:dyDescent="0.3">
      <c r="C500" s="259"/>
      <c r="D500" s="248"/>
      <c r="E500" s="305"/>
      <c r="F500" s="305"/>
      <c r="G500" s="305"/>
      <c r="H500" s="305"/>
      <c r="I500" s="305"/>
      <c r="J500" s="306"/>
      <c r="K500" s="306"/>
      <c r="L500" s="307"/>
      <c r="M500" s="306"/>
      <c r="N500" s="305"/>
      <c r="O500" s="305"/>
      <c r="P500" s="305"/>
      <c r="Q500" s="305"/>
      <c r="R500" s="199"/>
      <c r="S500" s="198"/>
      <c r="T500" s="290"/>
      <c r="U500" s="291"/>
      <c r="V500" s="290"/>
      <c r="W500" s="290"/>
      <c r="X500" s="290"/>
      <c r="Y500" s="290"/>
      <c r="Z500" s="290"/>
      <c r="AA500" s="290"/>
      <c r="AB500" s="290"/>
      <c r="AC500" s="292"/>
    </row>
    <row r="501" spans="3:29" customFormat="1" ht="15" customHeight="1" x14ac:dyDescent="0.3">
      <c r="C501" s="259"/>
      <c r="D501" s="248"/>
      <c r="E501" s="305"/>
      <c r="F501" s="305"/>
      <c r="G501" s="305"/>
      <c r="H501" s="305"/>
      <c r="I501" s="305"/>
      <c r="J501" s="306"/>
      <c r="K501" s="306"/>
      <c r="L501" s="307"/>
      <c r="M501" s="306"/>
      <c r="N501" s="305"/>
      <c r="O501" s="305"/>
      <c r="P501" s="305"/>
      <c r="Q501" s="305"/>
      <c r="R501" s="199"/>
      <c r="S501" s="198"/>
      <c r="T501" s="290"/>
      <c r="U501" s="291"/>
      <c r="V501" s="290"/>
      <c r="W501" s="290"/>
      <c r="X501" s="290"/>
      <c r="Y501" s="290"/>
      <c r="Z501" s="290"/>
      <c r="AA501" s="290"/>
      <c r="AB501" s="290"/>
      <c r="AC501" s="292"/>
    </row>
    <row r="502" spans="3:29" customFormat="1" ht="15" customHeight="1" x14ac:dyDescent="0.3">
      <c r="C502" s="259"/>
      <c r="D502" s="248"/>
      <c r="E502" s="305"/>
      <c r="F502" s="305"/>
      <c r="G502" s="305"/>
      <c r="H502" s="305"/>
      <c r="I502" s="305"/>
      <c r="J502" s="306"/>
      <c r="K502" s="306"/>
      <c r="L502" s="307"/>
      <c r="M502" s="306"/>
      <c r="N502" s="305"/>
      <c r="O502" s="305"/>
      <c r="P502" s="305"/>
      <c r="Q502" s="305"/>
      <c r="R502" s="199"/>
      <c r="S502" s="198"/>
      <c r="T502" s="290"/>
      <c r="U502" s="291"/>
      <c r="V502" s="290"/>
      <c r="W502" s="290"/>
      <c r="X502" s="290"/>
      <c r="Y502" s="290"/>
      <c r="Z502" s="290"/>
      <c r="AA502" s="290"/>
      <c r="AB502" s="290"/>
      <c r="AC502" s="292"/>
    </row>
    <row r="503" spans="3:29" customFormat="1" ht="15" customHeight="1" x14ac:dyDescent="0.3">
      <c r="C503" s="259"/>
      <c r="D503" s="248"/>
      <c r="E503" s="305"/>
      <c r="F503" s="305"/>
      <c r="G503" s="305"/>
      <c r="H503" s="305"/>
      <c r="I503" s="305"/>
      <c r="J503" s="306"/>
      <c r="K503" s="306"/>
      <c r="L503" s="307"/>
      <c r="M503" s="306"/>
      <c r="N503" s="305"/>
      <c r="O503" s="305"/>
      <c r="P503" s="305"/>
      <c r="Q503" s="305"/>
      <c r="R503" s="199"/>
      <c r="S503" s="198"/>
      <c r="T503" s="290"/>
      <c r="U503" s="291"/>
      <c r="V503" s="290"/>
      <c r="W503" s="290"/>
      <c r="X503" s="290"/>
      <c r="Y503" s="290"/>
      <c r="Z503" s="290"/>
      <c r="AA503" s="290"/>
      <c r="AB503" s="290"/>
      <c r="AC503" s="292"/>
    </row>
    <row r="504" spans="3:29" customFormat="1" ht="15" customHeight="1" x14ac:dyDescent="0.3">
      <c r="C504" s="259"/>
      <c r="D504" s="248"/>
      <c r="E504" s="305"/>
      <c r="F504" s="305"/>
      <c r="G504" s="305"/>
      <c r="H504" s="305"/>
      <c r="I504" s="305"/>
      <c r="J504" s="306"/>
      <c r="K504" s="306"/>
      <c r="L504" s="307"/>
      <c r="M504" s="306"/>
      <c r="N504" s="305"/>
      <c r="O504" s="305"/>
      <c r="P504" s="305"/>
      <c r="Q504" s="305"/>
      <c r="R504" s="199"/>
      <c r="S504" s="198"/>
      <c r="T504" s="290"/>
      <c r="U504" s="291"/>
      <c r="V504" s="290"/>
      <c r="W504" s="290"/>
      <c r="X504" s="290"/>
      <c r="Y504" s="290"/>
      <c r="Z504" s="290"/>
      <c r="AA504" s="290"/>
      <c r="AB504" s="290"/>
      <c r="AC504" s="292"/>
    </row>
    <row r="505" spans="3:29" customFormat="1" ht="15" customHeight="1" x14ac:dyDescent="0.3">
      <c r="C505" s="259"/>
      <c r="D505" s="248"/>
      <c r="E505" s="305"/>
      <c r="F505" s="305"/>
      <c r="G505" s="305"/>
      <c r="H505" s="305"/>
      <c r="I505" s="305"/>
      <c r="J505" s="306"/>
      <c r="K505" s="306"/>
      <c r="L505" s="307"/>
      <c r="M505" s="306"/>
      <c r="N505" s="305"/>
      <c r="O505" s="305"/>
      <c r="P505" s="305"/>
      <c r="Q505" s="305"/>
      <c r="R505" s="199"/>
      <c r="S505" s="198"/>
      <c r="T505" s="290"/>
      <c r="U505" s="291"/>
      <c r="V505" s="290"/>
      <c r="W505" s="290"/>
      <c r="X505" s="290"/>
      <c r="Y505" s="290"/>
      <c r="Z505" s="290"/>
      <c r="AA505" s="290"/>
      <c r="AB505" s="290"/>
      <c r="AC505" s="292"/>
    </row>
    <row r="506" spans="3:29" customFormat="1" ht="15" customHeight="1" x14ac:dyDescent="0.3">
      <c r="C506" s="259"/>
      <c r="D506" s="248"/>
      <c r="E506" s="305"/>
      <c r="F506" s="305"/>
      <c r="G506" s="305"/>
      <c r="H506" s="305"/>
      <c r="I506" s="305"/>
      <c r="J506" s="306"/>
      <c r="K506" s="306"/>
      <c r="L506" s="307"/>
      <c r="M506" s="306"/>
      <c r="N506" s="305"/>
      <c r="O506" s="305"/>
      <c r="P506" s="305"/>
      <c r="Q506" s="305"/>
      <c r="R506" s="199"/>
      <c r="S506" s="198"/>
      <c r="T506" s="290"/>
      <c r="U506" s="291"/>
      <c r="V506" s="290"/>
      <c r="W506" s="290"/>
      <c r="X506" s="290"/>
      <c r="Y506" s="290"/>
      <c r="Z506" s="290"/>
      <c r="AA506" s="290"/>
      <c r="AB506" s="290"/>
      <c r="AC506" s="292"/>
    </row>
    <row r="507" spans="3:29" customFormat="1" ht="15" customHeight="1" x14ac:dyDescent="0.3">
      <c r="C507" s="259"/>
      <c r="D507" s="248"/>
      <c r="E507" s="305"/>
      <c r="F507" s="305"/>
      <c r="G507" s="305"/>
      <c r="H507" s="305"/>
      <c r="I507" s="305"/>
      <c r="J507" s="306"/>
      <c r="K507" s="306"/>
      <c r="L507" s="307"/>
      <c r="M507" s="306"/>
      <c r="N507" s="305"/>
      <c r="O507" s="305"/>
      <c r="P507" s="305"/>
      <c r="Q507" s="305"/>
      <c r="R507" s="199"/>
      <c r="S507" s="198"/>
      <c r="T507" s="290"/>
      <c r="U507" s="291"/>
      <c r="V507" s="290"/>
      <c r="W507" s="290"/>
      <c r="X507" s="290"/>
      <c r="Y507" s="290"/>
      <c r="Z507" s="290"/>
      <c r="AA507" s="290"/>
      <c r="AB507" s="290"/>
      <c r="AC507" s="292"/>
    </row>
    <row r="508" spans="3:29" customFormat="1" ht="15" customHeight="1" x14ac:dyDescent="0.3">
      <c r="C508" s="259"/>
      <c r="D508" s="248"/>
      <c r="E508" s="305"/>
      <c r="F508" s="305"/>
      <c r="G508" s="305"/>
      <c r="H508" s="305"/>
      <c r="I508" s="305"/>
      <c r="J508" s="306"/>
      <c r="K508" s="306"/>
      <c r="L508" s="307"/>
      <c r="M508" s="306"/>
      <c r="N508" s="305"/>
      <c r="O508" s="305"/>
      <c r="P508" s="305"/>
      <c r="Q508" s="305"/>
      <c r="R508" s="199"/>
      <c r="S508" s="198"/>
      <c r="T508" s="290"/>
      <c r="U508" s="291"/>
      <c r="V508" s="290"/>
      <c r="W508" s="290"/>
      <c r="X508" s="290"/>
      <c r="Y508" s="290"/>
      <c r="Z508" s="290"/>
      <c r="AA508" s="290"/>
      <c r="AB508" s="290"/>
      <c r="AC508" s="292"/>
    </row>
    <row r="509" spans="3:29" customFormat="1" ht="15" customHeight="1" x14ac:dyDescent="0.3">
      <c r="C509" s="259"/>
      <c r="D509" s="248"/>
      <c r="E509" s="305"/>
      <c r="F509" s="305"/>
      <c r="G509" s="305"/>
      <c r="H509" s="305"/>
      <c r="I509" s="305"/>
      <c r="J509" s="306"/>
      <c r="K509" s="306"/>
      <c r="L509" s="307"/>
      <c r="M509" s="306"/>
      <c r="N509" s="305"/>
      <c r="O509" s="305"/>
      <c r="P509" s="305"/>
      <c r="Q509" s="305"/>
      <c r="R509" s="199"/>
      <c r="S509" s="198"/>
      <c r="T509" s="290"/>
      <c r="U509" s="291"/>
      <c r="V509" s="290"/>
      <c r="W509" s="290"/>
      <c r="X509" s="290"/>
      <c r="Y509" s="290"/>
      <c r="Z509" s="290"/>
      <c r="AA509" s="290"/>
      <c r="AB509" s="290"/>
      <c r="AC509" s="292"/>
    </row>
    <row r="510" spans="3:29" customFormat="1" ht="15" customHeight="1" x14ac:dyDescent="0.3">
      <c r="C510" s="259"/>
      <c r="D510" s="248"/>
      <c r="E510" s="305"/>
      <c r="F510" s="305"/>
      <c r="G510" s="305"/>
      <c r="H510" s="305"/>
      <c r="I510" s="305"/>
      <c r="J510" s="306"/>
      <c r="K510" s="306"/>
      <c r="L510" s="307"/>
      <c r="M510" s="306"/>
      <c r="N510" s="305"/>
      <c r="O510" s="305"/>
      <c r="P510" s="305"/>
      <c r="Q510" s="305"/>
      <c r="R510" s="199"/>
      <c r="S510" s="318"/>
      <c r="T510" s="290"/>
      <c r="U510" s="291"/>
      <c r="V510" s="290"/>
      <c r="W510" s="290"/>
      <c r="X510" s="290"/>
      <c r="Y510" s="290"/>
      <c r="Z510" s="290"/>
      <c r="AA510" s="290"/>
      <c r="AB510" s="290"/>
      <c r="AC510" s="292"/>
    </row>
    <row r="511" spans="3:29" customFormat="1" ht="15" customHeight="1" x14ac:dyDescent="0.3">
      <c r="C511" s="259"/>
      <c r="D511" s="248"/>
      <c r="E511" s="305"/>
      <c r="F511" s="305"/>
      <c r="G511" s="305"/>
      <c r="H511" s="305"/>
      <c r="I511" s="305"/>
      <c r="J511" s="306"/>
      <c r="K511" s="306"/>
      <c r="L511" s="307"/>
      <c r="M511" s="306"/>
      <c r="N511" s="305"/>
      <c r="O511" s="305"/>
      <c r="P511" s="305"/>
      <c r="Q511" s="305"/>
      <c r="R511" s="199"/>
      <c r="S511" s="318"/>
      <c r="T511" s="290"/>
      <c r="U511" s="291"/>
      <c r="V511" s="290"/>
      <c r="W511" s="290"/>
      <c r="X511" s="290"/>
      <c r="Y511" s="290"/>
      <c r="Z511" s="290"/>
      <c r="AA511" s="290"/>
      <c r="AB511" s="290"/>
      <c r="AC511" s="292"/>
    </row>
    <row r="512" spans="3:29" customFormat="1" ht="15" customHeight="1" x14ac:dyDescent="0.3">
      <c r="C512" s="259"/>
      <c r="D512" s="248"/>
      <c r="E512" s="305"/>
      <c r="F512" s="305"/>
      <c r="G512" s="305"/>
      <c r="H512" s="305"/>
      <c r="I512" s="305"/>
      <c r="J512" s="306"/>
      <c r="K512" s="306"/>
      <c r="L512" s="307"/>
      <c r="M512" s="306"/>
      <c r="N512" s="305"/>
      <c r="O512" s="305"/>
      <c r="P512" s="305"/>
      <c r="Q512" s="305"/>
      <c r="R512" s="199"/>
      <c r="S512" s="318"/>
      <c r="T512" s="290"/>
      <c r="U512" s="291"/>
      <c r="V512" s="290"/>
      <c r="W512" s="290"/>
      <c r="X512" s="290"/>
      <c r="Y512" s="290"/>
      <c r="Z512" s="290"/>
      <c r="AA512" s="290"/>
      <c r="AB512" s="290"/>
      <c r="AC512" s="292"/>
    </row>
    <row r="513" spans="3:29" customFormat="1" ht="15" customHeight="1" x14ac:dyDescent="0.3">
      <c r="C513" s="259"/>
      <c r="D513" s="248"/>
      <c r="E513" s="305"/>
      <c r="F513" s="305"/>
      <c r="G513" s="305"/>
      <c r="H513" s="305"/>
      <c r="I513" s="305"/>
      <c r="J513" s="306"/>
      <c r="K513" s="306"/>
      <c r="L513" s="307"/>
      <c r="M513" s="306"/>
      <c r="N513" s="305"/>
      <c r="O513" s="305"/>
      <c r="P513" s="305"/>
      <c r="Q513" s="305"/>
      <c r="R513" s="199"/>
      <c r="S513" s="318"/>
      <c r="T513" s="290"/>
      <c r="U513" s="291"/>
      <c r="V513" s="290"/>
      <c r="W513" s="290"/>
      <c r="X513" s="290"/>
      <c r="Y513" s="290"/>
      <c r="Z513" s="290"/>
      <c r="AA513" s="290"/>
      <c r="AB513" s="290"/>
      <c r="AC513" s="292"/>
    </row>
    <row r="514" spans="3:29" customFormat="1" ht="15" customHeight="1" x14ac:dyDescent="0.3">
      <c r="C514" s="259"/>
      <c r="D514" s="248"/>
      <c r="E514" s="305"/>
      <c r="F514" s="305"/>
      <c r="G514" s="305"/>
      <c r="H514" s="305"/>
      <c r="I514" s="305"/>
      <c r="J514" s="306"/>
      <c r="K514" s="306"/>
      <c r="L514" s="307"/>
      <c r="M514" s="306"/>
      <c r="N514" s="305"/>
      <c r="O514" s="305"/>
      <c r="P514" s="305"/>
      <c r="Q514" s="305"/>
      <c r="R514" s="199"/>
      <c r="S514" s="318"/>
      <c r="T514" s="290"/>
      <c r="U514" s="291"/>
      <c r="V514" s="290"/>
      <c r="W514" s="290"/>
      <c r="X514" s="290"/>
      <c r="Y514" s="290"/>
      <c r="Z514" s="290"/>
      <c r="AA514" s="290"/>
      <c r="AB514" s="290"/>
      <c r="AC514" s="292"/>
    </row>
    <row r="515" spans="3:29" customFormat="1" ht="15" customHeight="1" x14ac:dyDescent="0.3">
      <c r="C515" s="259"/>
      <c r="D515" s="248"/>
      <c r="E515" s="305"/>
      <c r="F515" s="305"/>
      <c r="G515" s="305"/>
      <c r="H515" s="305"/>
      <c r="I515" s="305"/>
      <c r="J515" s="306"/>
      <c r="K515" s="306"/>
      <c r="L515" s="307"/>
      <c r="M515" s="306"/>
      <c r="N515" s="305"/>
      <c r="O515" s="305"/>
      <c r="P515" s="305"/>
      <c r="Q515" s="305"/>
      <c r="R515" s="199"/>
      <c r="S515" s="318"/>
      <c r="T515" s="290"/>
      <c r="U515" s="291"/>
      <c r="V515" s="290"/>
      <c r="W515" s="290"/>
      <c r="X515" s="290"/>
      <c r="Y515" s="290"/>
      <c r="Z515" s="290"/>
      <c r="AA515" s="290"/>
      <c r="AB515" s="290"/>
      <c r="AC515" s="292"/>
    </row>
    <row r="516" spans="3:29" customFormat="1" ht="15" customHeight="1" x14ac:dyDescent="0.3">
      <c r="C516" s="259"/>
      <c r="D516" s="248"/>
      <c r="E516" s="305"/>
      <c r="F516" s="305"/>
      <c r="G516" s="305"/>
      <c r="H516" s="305"/>
      <c r="I516" s="305"/>
      <c r="J516" s="306"/>
      <c r="K516" s="306"/>
      <c r="L516" s="307"/>
      <c r="M516" s="306"/>
      <c r="N516" s="305"/>
      <c r="O516" s="305"/>
      <c r="P516" s="305"/>
      <c r="Q516" s="305"/>
      <c r="R516" s="199"/>
      <c r="S516" s="318"/>
      <c r="T516" s="290"/>
      <c r="U516" s="291"/>
      <c r="V516" s="290"/>
      <c r="W516" s="290"/>
      <c r="X516" s="290"/>
      <c r="Y516" s="290"/>
      <c r="Z516" s="290"/>
      <c r="AA516" s="290"/>
      <c r="AB516" s="290"/>
      <c r="AC516" s="292"/>
    </row>
    <row r="517" spans="3:29" customFormat="1" ht="15" customHeight="1" x14ac:dyDescent="0.3">
      <c r="C517" s="259"/>
      <c r="D517" s="248"/>
      <c r="E517" s="305"/>
      <c r="F517" s="305"/>
      <c r="G517" s="305"/>
      <c r="H517" s="305"/>
      <c r="I517" s="305"/>
      <c r="J517" s="306"/>
      <c r="K517" s="306"/>
      <c r="L517" s="307"/>
      <c r="M517" s="306"/>
      <c r="N517" s="305"/>
      <c r="O517" s="305"/>
      <c r="P517" s="305"/>
      <c r="Q517" s="305"/>
      <c r="R517" s="199"/>
      <c r="S517" s="318"/>
      <c r="T517" s="290"/>
      <c r="U517" s="291"/>
      <c r="V517" s="290"/>
      <c r="W517" s="290"/>
      <c r="X517" s="290"/>
      <c r="Y517" s="290"/>
      <c r="Z517" s="290"/>
      <c r="AA517" s="290"/>
      <c r="AB517" s="290"/>
      <c r="AC517" s="292"/>
    </row>
    <row r="518" spans="3:29" customFormat="1" ht="15" customHeight="1" x14ac:dyDescent="0.3">
      <c r="C518" s="259"/>
      <c r="D518" s="248"/>
      <c r="E518" s="305"/>
      <c r="F518" s="305"/>
      <c r="G518" s="305"/>
      <c r="H518" s="305"/>
      <c r="I518" s="305"/>
      <c r="J518" s="306"/>
      <c r="K518" s="306"/>
      <c r="L518" s="307"/>
      <c r="M518" s="306"/>
      <c r="N518" s="305"/>
      <c r="O518" s="305"/>
      <c r="P518" s="305"/>
      <c r="Q518" s="305"/>
      <c r="R518" s="199"/>
      <c r="S518" s="318"/>
      <c r="T518" s="290"/>
      <c r="U518" s="291"/>
      <c r="V518" s="290"/>
      <c r="W518" s="290"/>
      <c r="X518" s="290"/>
      <c r="Y518" s="290"/>
      <c r="Z518" s="290"/>
      <c r="AA518" s="290"/>
      <c r="AB518" s="290"/>
      <c r="AC518" s="292"/>
    </row>
    <row r="519" spans="3:29" customFormat="1" ht="15" customHeight="1" x14ac:dyDescent="0.3">
      <c r="C519" s="259"/>
      <c r="D519" s="248"/>
      <c r="E519" s="305"/>
      <c r="F519" s="305"/>
      <c r="G519" s="305"/>
      <c r="H519" s="305"/>
      <c r="I519" s="305"/>
      <c r="J519" s="306"/>
      <c r="K519" s="306"/>
      <c r="L519" s="307"/>
      <c r="M519" s="306"/>
      <c r="N519" s="305"/>
      <c r="O519" s="305"/>
      <c r="P519" s="305"/>
      <c r="Q519" s="305"/>
      <c r="R519" s="199"/>
      <c r="S519" s="318"/>
      <c r="T519" s="290"/>
      <c r="U519" s="291"/>
      <c r="V519" s="290"/>
      <c r="W519" s="290"/>
      <c r="X519" s="290"/>
      <c r="Y519" s="290"/>
      <c r="Z519" s="290"/>
      <c r="AA519" s="290"/>
      <c r="AB519" s="290"/>
      <c r="AC519" s="292"/>
    </row>
    <row r="520" spans="3:29" customFormat="1" ht="15" customHeight="1" x14ac:dyDescent="0.3">
      <c r="C520" s="259"/>
      <c r="D520" s="248"/>
      <c r="E520" s="305"/>
      <c r="F520" s="305"/>
      <c r="G520" s="305"/>
      <c r="H520" s="305"/>
      <c r="I520" s="305"/>
      <c r="J520" s="306"/>
      <c r="K520" s="306"/>
      <c r="L520" s="307"/>
      <c r="M520" s="306"/>
      <c r="N520" s="305"/>
      <c r="O520" s="305"/>
      <c r="P520" s="305"/>
      <c r="Q520" s="305"/>
      <c r="R520" s="199"/>
      <c r="S520" s="318"/>
      <c r="T520" s="290"/>
      <c r="U520" s="291"/>
      <c r="V520" s="290"/>
      <c r="W520" s="290"/>
      <c r="X520" s="290"/>
      <c r="Y520" s="290"/>
      <c r="Z520" s="290"/>
      <c r="AA520" s="290"/>
      <c r="AB520" s="290"/>
      <c r="AC520" s="292"/>
    </row>
    <row r="521" spans="3:29" customFormat="1" ht="15" customHeight="1" x14ac:dyDescent="0.3">
      <c r="C521" s="259"/>
      <c r="D521" s="248"/>
      <c r="E521" s="305"/>
      <c r="F521" s="305"/>
      <c r="G521" s="305"/>
      <c r="H521" s="305"/>
      <c r="I521" s="305"/>
      <c r="J521" s="306"/>
      <c r="K521" s="306"/>
      <c r="L521" s="307"/>
      <c r="M521" s="306"/>
      <c r="N521" s="305"/>
      <c r="O521" s="305"/>
      <c r="P521" s="305"/>
      <c r="Q521" s="305"/>
      <c r="R521" s="199"/>
      <c r="S521" s="318"/>
      <c r="T521" s="290"/>
      <c r="U521" s="291"/>
      <c r="V521" s="290"/>
      <c r="W521" s="290"/>
      <c r="X521" s="290"/>
      <c r="Y521" s="290"/>
      <c r="Z521" s="290"/>
      <c r="AA521" s="290"/>
      <c r="AB521" s="290"/>
      <c r="AC521" s="292"/>
    </row>
    <row r="522" spans="3:29" customFormat="1" ht="15" customHeight="1" x14ac:dyDescent="0.3">
      <c r="C522" s="259"/>
      <c r="D522" s="248"/>
      <c r="E522" s="305"/>
      <c r="F522" s="305"/>
      <c r="G522" s="305"/>
      <c r="H522" s="305"/>
      <c r="I522" s="305"/>
      <c r="J522" s="306"/>
      <c r="K522" s="306"/>
      <c r="L522" s="307"/>
      <c r="M522" s="306"/>
      <c r="N522" s="305"/>
      <c r="O522" s="305"/>
      <c r="P522" s="305"/>
      <c r="Q522" s="305"/>
      <c r="R522" s="199"/>
      <c r="S522" s="318"/>
      <c r="T522" s="290"/>
      <c r="U522" s="291"/>
      <c r="V522" s="290"/>
      <c r="W522" s="290"/>
      <c r="X522" s="290"/>
      <c r="Y522" s="290"/>
      <c r="Z522" s="290"/>
      <c r="AA522" s="290"/>
      <c r="AB522" s="290"/>
      <c r="AC522" s="292"/>
    </row>
    <row r="523" spans="3:29" customFormat="1" ht="15" customHeight="1" x14ac:dyDescent="0.3">
      <c r="C523" s="259"/>
      <c r="D523" s="248"/>
      <c r="E523" s="305"/>
      <c r="F523" s="305"/>
      <c r="G523" s="305"/>
      <c r="H523" s="305"/>
      <c r="I523" s="305"/>
      <c r="J523" s="306"/>
      <c r="K523" s="306"/>
      <c r="L523" s="307"/>
      <c r="M523" s="306"/>
      <c r="N523" s="305"/>
      <c r="O523" s="305"/>
      <c r="P523" s="305"/>
      <c r="Q523" s="305"/>
      <c r="R523" s="199"/>
      <c r="S523" s="318"/>
      <c r="T523" s="290"/>
      <c r="U523" s="291"/>
      <c r="V523" s="290"/>
      <c r="W523" s="290"/>
      <c r="X523" s="290"/>
      <c r="Y523" s="290"/>
      <c r="Z523" s="290"/>
      <c r="AA523" s="290"/>
      <c r="AB523" s="290"/>
      <c r="AC523" s="292"/>
    </row>
    <row r="524" spans="3:29" customFormat="1" ht="15" customHeight="1" x14ac:dyDescent="0.3">
      <c r="C524" s="259"/>
      <c r="D524" s="248"/>
      <c r="E524" s="305"/>
      <c r="F524" s="305"/>
      <c r="G524" s="305"/>
      <c r="H524" s="305"/>
      <c r="I524" s="305"/>
      <c r="J524" s="306"/>
      <c r="K524" s="306"/>
      <c r="L524" s="307"/>
      <c r="M524" s="306"/>
      <c r="N524" s="305"/>
      <c r="O524" s="305"/>
      <c r="P524" s="305"/>
      <c r="Q524" s="305"/>
      <c r="R524" s="199"/>
      <c r="S524" s="318"/>
      <c r="T524" s="290"/>
      <c r="U524" s="291"/>
      <c r="V524" s="290"/>
      <c r="W524" s="290"/>
      <c r="X524" s="290"/>
      <c r="Y524" s="290"/>
      <c r="Z524" s="290"/>
      <c r="AA524" s="290"/>
      <c r="AB524" s="290"/>
      <c r="AC524" s="292"/>
    </row>
    <row r="525" spans="3:29" customFormat="1" ht="15" customHeight="1" x14ac:dyDescent="0.3">
      <c r="C525" s="259"/>
      <c r="D525" s="248"/>
      <c r="E525" s="305"/>
      <c r="F525" s="305"/>
      <c r="G525" s="305"/>
      <c r="H525" s="305"/>
      <c r="I525" s="305"/>
      <c r="J525" s="306"/>
      <c r="K525" s="306"/>
      <c r="L525" s="307"/>
      <c r="M525" s="306"/>
      <c r="N525" s="305"/>
      <c r="O525" s="305"/>
      <c r="P525" s="305"/>
      <c r="Q525" s="305"/>
      <c r="R525" s="199"/>
      <c r="S525" s="318"/>
      <c r="T525" s="290"/>
      <c r="U525" s="291"/>
      <c r="V525" s="290"/>
      <c r="W525" s="290"/>
      <c r="X525" s="290"/>
      <c r="Y525" s="290"/>
      <c r="Z525" s="290"/>
      <c r="AA525" s="290"/>
      <c r="AB525" s="290"/>
      <c r="AC525" s="292"/>
    </row>
    <row r="526" spans="3:29" customFormat="1" ht="15" customHeight="1" x14ac:dyDescent="0.3">
      <c r="C526" s="259"/>
      <c r="D526" s="248"/>
      <c r="E526" s="305"/>
      <c r="F526" s="305"/>
      <c r="G526" s="305"/>
      <c r="H526" s="305"/>
      <c r="I526" s="305"/>
      <c r="J526" s="306"/>
      <c r="K526" s="306"/>
      <c r="L526" s="307"/>
      <c r="M526" s="306"/>
      <c r="N526" s="305"/>
      <c r="O526" s="305"/>
      <c r="P526" s="305"/>
      <c r="Q526" s="305"/>
      <c r="R526" s="199"/>
      <c r="S526" s="318"/>
      <c r="T526" s="290"/>
      <c r="U526" s="291"/>
      <c r="V526" s="290"/>
      <c r="W526" s="290"/>
      <c r="X526" s="290"/>
      <c r="Y526" s="290"/>
      <c r="Z526" s="290"/>
      <c r="AA526" s="290"/>
      <c r="AB526" s="290"/>
      <c r="AC526" s="292"/>
    </row>
    <row r="527" spans="3:29" customFormat="1" ht="15" customHeight="1" x14ac:dyDescent="0.3">
      <c r="C527" s="259"/>
      <c r="D527" s="248"/>
      <c r="E527" s="305"/>
      <c r="F527" s="305"/>
      <c r="G527" s="305"/>
      <c r="H527" s="305"/>
      <c r="I527" s="305"/>
      <c r="J527" s="306"/>
      <c r="K527" s="306"/>
      <c r="L527" s="307"/>
      <c r="M527" s="306"/>
      <c r="N527" s="305"/>
      <c r="O527" s="305"/>
      <c r="P527" s="305"/>
      <c r="Q527" s="305"/>
      <c r="R527" s="199"/>
      <c r="S527" s="318"/>
      <c r="T527" s="290"/>
      <c r="U527" s="291"/>
      <c r="V527" s="290"/>
      <c r="W527" s="290"/>
      <c r="X527" s="290"/>
      <c r="Y527" s="290"/>
      <c r="Z527" s="290"/>
      <c r="AA527" s="290"/>
      <c r="AB527" s="290"/>
      <c r="AC527" s="292"/>
    </row>
    <row r="528" spans="3:29" customFormat="1" ht="15" customHeight="1" x14ac:dyDescent="0.3">
      <c r="C528" s="259"/>
      <c r="D528" s="248"/>
      <c r="E528" s="305"/>
      <c r="F528" s="305"/>
      <c r="G528" s="305"/>
      <c r="H528" s="305"/>
      <c r="I528" s="305"/>
      <c r="J528" s="306"/>
      <c r="K528" s="306"/>
      <c r="L528" s="307"/>
      <c r="M528" s="306"/>
      <c r="N528" s="305"/>
      <c r="O528" s="305"/>
      <c r="P528" s="305"/>
      <c r="Q528" s="305"/>
      <c r="R528" s="199"/>
      <c r="S528" s="318"/>
      <c r="T528" s="290"/>
      <c r="U528" s="291"/>
      <c r="V528" s="290"/>
      <c r="W528" s="290"/>
      <c r="X528" s="290"/>
      <c r="Y528" s="290"/>
      <c r="Z528" s="290"/>
      <c r="AA528" s="290"/>
      <c r="AB528" s="290"/>
      <c r="AC528" s="292"/>
    </row>
    <row r="529" spans="3:29" customFormat="1" ht="15" customHeight="1" x14ac:dyDescent="0.3">
      <c r="C529" s="259"/>
      <c r="D529" s="248"/>
      <c r="E529" s="305"/>
      <c r="F529" s="305"/>
      <c r="G529" s="305"/>
      <c r="H529" s="305"/>
      <c r="I529" s="305"/>
      <c r="J529" s="306"/>
      <c r="K529" s="306"/>
      <c r="L529" s="307"/>
      <c r="M529" s="306"/>
      <c r="N529" s="305"/>
      <c r="O529" s="305"/>
      <c r="P529" s="305"/>
      <c r="Q529" s="305"/>
      <c r="R529" s="199"/>
      <c r="S529" s="318"/>
      <c r="T529" s="290"/>
      <c r="U529" s="291"/>
      <c r="V529" s="290"/>
      <c r="W529" s="290"/>
      <c r="X529" s="290"/>
      <c r="Y529" s="290"/>
      <c r="Z529" s="290"/>
      <c r="AA529" s="290"/>
      <c r="AB529" s="290"/>
      <c r="AC529" s="292"/>
    </row>
    <row r="530" spans="3:29" customFormat="1" ht="15" customHeight="1" x14ac:dyDescent="0.3">
      <c r="C530" s="259"/>
      <c r="D530" s="248"/>
      <c r="E530" s="305"/>
      <c r="F530" s="305"/>
      <c r="G530" s="305"/>
      <c r="H530" s="305"/>
      <c r="I530" s="305"/>
      <c r="J530" s="306"/>
      <c r="K530" s="306"/>
      <c r="L530" s="307"/>
      <c r="M530" s="306"/>
      <c r="N530" s="305"/>
      <c r="O530" s="305"/>
      <c r="P530" s="305"/>
      <c r="Q530" s="305"/>
      <c r="R530" s="199"/>
      <c r="S530" s="318"/>
      <c r="T530" s="290"/>
      <c r="U530" s="291"/>
      <c r="V530" s="290"/>
      <c r="W530" s="290"/>
      <c r="X530" s="290"/>
      <c r="Y530" s="290"/>
      <c r="Z530" s="290"/>
      <c r="AA530" s="290"/>
      <c r="AB530" s="290"/>
      <c r="AC530" s="292"/>
    </row>
    <row r="531" spans="3:29" customFormat="1" ht="15" customHeight="1" x14ac:dyDescent="0.3">
      <c r="C531" s="259"/>
      <c r="D531" s="248"/>
      <c r="E531" s="305"/>
      <c r="F531" s="305"/>
      <c r="G531" s="305"/>
      <c r="H531" s="305"/>
      <c r="I531" s="305"/>
      <c r="J531" s="306"/>
      <c r="K531" s="306"/>
      <c r="L531" s="307"/>
      <c r="M531" s="306"/>
      <c r="N531" s="305"/>
      <c r="O531" s="305"/>
      <c r="P531" s="305"/>
      <c r="Q531" s="305"/>
      <c r="R531" s="199"/>
      <c r="S531" s="318"/>
      <c r="T531" s="290"/>
      <c r="U531" s="291"/>
      <c r="V531" s="290"/>
      <c r="W531" s="290"/>
      <c r="X531" s="290"/>
      <c r="Y531" s="290"/>
      <c r="Z531" s="290"/>
      <c r="AA531" s="290"/>
      <c r="AB531" s="290"/>
      <c r="AC531" s="292"/>
    </row>
    <row r="532" spans="3:29" customFormat="1" ht="15" customHeight="1" x14ac:dyDescent="0.3">
      <c r="C532" s="259"/>
      <c r="D532" s="248"/>
      <c r="E532" s="305"/>
      <c r="F532" s="305"/>
      <c r="G532" s="305"/>
      <c r="H532" s="305"/>
      <c r="I532" s="305"/>
      <c r="J532" s="306"/>
      <c r="K532" s="306"/>
      <c r="L532" s="307"/>
      <c r="M532" s="306"/>
      <c r="N532" s="305"/>
      <c r="O532" s="305"/>
      <c r="P532" s="305"/>
      <c r="Q532" s="305"/>
      <c r="R532" s="199"/>
      <c r="S532" s="318"/>
      <c r="T532" s="290"/>
      <c r="U532" s="291"/>
      <c r="V532" s="290"/>
      <c r="W532" s="290"/>
      <c r="X532" s="290"/>
      <c r="Y532" s="290"/>
      <c r="Z532" s="290"/>
      <c r="AA532" s="290"/>
      <c r="AB532" s="290"/>
      <c r="AC532" s="292"/>
    </row>
    <row r="533" spans="3:29" customFormat="1" ht="15" customHeight="1" x14ac:dyDescent="0.3">
      <c r="C533" s="259"/>
      <c r="D533" s="248"/>
      <c r="E533" s="305"/>
      <c r="F533" s="305"/>
      <c r="G533" s="305"/>
      <c r="H533" s="305"/>
      <c r="I533" s="305"/>
      <c r="J533" s="306"/>
      <c r="K533" s="306"/>
      <c r="L533" s="307"/>
      <c r="M533" s="306"/>
      <c r="N533" s="305"/>
      <c r="O533" s="305"/>
      <c r="P533" s="305"/>
      <c r="Q533" s="305"/>
      <c r="R533" s="199"/>
      <c r="S533" s="318"/>
      <c r="T533" s="290"/>
      <c r="U533" s="291"/>
      <c r="V533" s="290"/>
      <c r="W533" s="290"/>
      <c r="X533" s="290"/>
      <c r="Y533" s="290"/>
      <c r="Z533" s="290"/>
      <c r="AA533" s="290"/>
      <c r="AB533" s="290"/>
      <c r="AC533" s="292"/>
    </row>
    <row r="534" spans="3:29" customFormat="1" ht="15" customHeight="1" x14ac:dyDescent="0.3">
      <c r="C534" s="259"/>
      <c r="D534" s="248"/>
      <c r="E534" s="305"/>
      <c r="F534" s="305"/>
      <c r="G534" s="305"/>
      <c r="H534" s="305"/>
      <c r="I534" s="305"/>
      <c r="J534" s="306"/>
      <c r="K534" s="306"/>
      <c r="L534" s="307"/>
      <c r="M534" s="306"/>
      <c r="N534" s="305"/>
      <c r="O534" s="305"/>
      <c r="P534" s="305"/>
      <c r="Q534" s="305"/>
      <c r="R534" s="199"/>
      <c r="S534" s="318"/>
      <c r="T534" s="290"/>
      <c r="U534" s="291"/>
      <c r="V534" s="290"/>
      <c r="W534" s="290"/>
      <c r="X534" s="290"/>
      <c r="Y534" s="290"/>
      <c r="Z534" s="290"/>
      <c r="AA534" s="290"/>
      <c r="AB534" s="290"/>
      <c r="AC534" s="292"/>
    </row>
    <row r="535" spans="3:29" customFormat="1" ht="15" customHeight="1" x14ac:dyDescent="0.3">
      <c r="C535" s="259"/>
      <c r="D535" s="248"/>
      <c r="E535" s="305"/>
      <c r="F535" s="305"/>
      <c r="G535" s="305"/>
      <c r="H535" s="305"/>
      <c r="I535" s="305"/>
      <c r="J535" s="306"/>
      <c r="K535" s="306"/>
      <c r="L535" s="307"/>
      <c r="M535" s="306"/>
      <c r="N535" s="305"/>
      <c r="O535" s="305"/>
      <c r="P535" s="305"/>
      <c r="Q535" s="305"/>
      <c r="R535" s="199"/>
      <c r="S535" s="318"/>
      <c r="T535" s="290"/>
      <c r="U535" s="291"/>
      <c r="V535" s="290"/>
      <c r="W535" s="290"/>
      <c r="X535" s="290"/>
      <c r="Y535" s="290"/>
      <c r="Z535" s="290"/>
      <c r="AA535" s="290"/>
      <c r="AB535" s="290"/>
      <c r="AC535" s="292"/>
    </row>
    <row r="536" spans="3:29" customFormat="1" ht="15" customHeight="1" x14ac:dyDescent="0.3">
      <c r="C536" s="259"/>
      <c r="D536" s="248"/>
      <c r="E536" s="305"/>
      <c r="F536" s="305"/>
      <c r="G536" s="305"/>
      <c r="H536" s="305"/>
      <c r="I536" s="305"/>
      <c r="J536" s="306"/>
      <c r="K536" s="306"/>
      <c r="L536" s="307"/>
      <c r="M536" s="306"/>
      <c r="N536" s="305"/>
      <c r="O536" s="305"/>
      <c r="P536" s="305"/>
      <c r="Q536" s="305"/>
      <c r="R536" s="199"/>
      <c r="S536" s="318"/>
      <c r="T536" s="290"/>
      <c r="U536" s="291"/>
      <c r="V536" s="290"/>
      <c r="W536" s="290"/>
      <c r="X536" s="290"/>
      <c r="Y536" s="290"/>
      <c r="Z536" s="290"/>
      <c r="AA536" s="290"/>
      <c r="AB536" s="290"/>
      <c r="AC536" s="292"/>
    </row>
    <row r="537" spans="3:29" customFormat="1" ht="15" customHeight="1" x14ac:dyDescent="0.3">
      <c r="C537" s="259"/>
      <c r="D537" s="248"/>
      <c r="E537" s="305"/>
      <c r="F537" s="305"/>
      <c r="G537" s="305"/>
      <c r="H537" s="305"/>
      <c r="I537" s="305"/>
      <c r="J537" s="306"/>
      <c r="K537" s="306"/>
      <c r="L537" s="307"/>
      <c r="M537" s="306"/>
      <c r="N537" s="305"/>
      <c r="O537" s="305"/>
      <c r="P537" s="305"/>
      <c r="Q537" s="305"/>
      <c r="R537" s="199"/>
      <c r="S537" s="318"/>
      <c r="T537" s="290"/>
      <c r="U537" s="291"/>
      <c r="V537" s="290"/>
      <c r="W537" s="290"/>
      <c r="X537" s="290"/>
      <c r="Y537" s="290"/>
      <c r="Z537" s="290"/>
      <c r="AA537" s="290"/>
      <c r="AB537" s="290"/>
      <c r="AC537" s="292"/>
    </row>
    <row r="538" spans="3:29" customFormat="1" ht="15" customHeight="1" x14ac:dyDescent="0.3">
      <c r="C538" s="259"/>
      <c r="D538" s="248"/>
      <c r="E538" s="305"/>
      <c r="F538" s="305"/>
      <c r="G538" s="305"/>
      <c r="H538" s="305"/>
      <c r="I538" s="305"/>
      <c r="J538" s="306"/>
      <c r="K538" s="306"/>
      <c r="L538" s="307"/>
      <c r="M538" s="306"/>
      <c r="N538" s="305"/>
      <c r="O538" s="305"/>
      <c r="P538" s="305"/>
      <c r="Q538" s="305"/>
      <c r="R538" s="199"/>
      <c r="S538" s="318"/>
      <c r="T538" s="290"/>
      <c r="U538" s="291"/>
      <c r="V538" s="290"/>
      <c r="W538" s="290"/>
      <c r="X538" s="290"/>
      <c r="Y538" s="290"/>
      <c r="Z538" s="290"/>
      <c r="AA538" s="290"/>
      <c r="AB538" s="290"/>
      <c r="AC538" s="292"/>
    </row>
    <row r="539" spans="3:29" customFormat="1" ht="15" customHeight="1" x14ac:dyDescent="0.3">
      <c r="C539" s="259"/>
      <c r="D539" s="248"/>
      <c r="E539" s="305"/>
      <c r="F539" s="305"/>
      <c r="G539" s="305"/>
      <c r="H539" s="305"/>
      <c r="I539" s="305"/>
      <c r="J539" s="306"/>
      <c r="K539" s="306"/>
      <c r="L539" s="307"/>
      <c r="M539" s="306"/>
      <c r="N539" s="305"/>
      <c r="O539" s="305"/>
      <c r="P539" s="305"/>
      <c r="Q539" s="305"/>
      <c r="R539" s="199"/>
      <c r="S539" s="318"/>
      <c r="T539" s="290"/>
      <c r="U539" s="291"/>
      <c r="V539" s="290"/>
      <c r="W539" s="290"/>
      <c r="X539" s="290"/>
      <c r="Y539" s="290"/>
      <c r="Z539" s="290"/>
      <c r="AA539" s="290"/>
      <c r="AB539" s="290"/>
      <c r="AC539" s="292"/>
    </row>
    <row r="540" spans="3:29" customFormat="1" ht="15" customHeight="1" x14ac:dyDescent="0.3">
      <c r="C540" s="259"/>
      <c r="D540" s="248"/>
      <c r="E540" s="305"/>
      <c r="F540" s="305"/>
      <c r="G540" s="305"/>
      <c r="H540" s="305"/>
      <c r="I540" s="305"/>
      <c r="J540" s="306"/>
      <c r="K540" s="306"/>
      <c r="L540" s="307"/>
      <c r="M540" s="306"/>
      <c r="N540" s="305"/>
      <c r="O540" s="305"/>
      <c r="P540" s="305"/>
      <c r="Q540" s="305"/>
      <c r="R540" s="199"/>
      <c r="S540" s="318"/>
      <c r="T540" s="290"/>
      <c r="U540" s="291"/>
      <c r="V540" s="290"/>
      <c r="W540" s="290"/>
      <c r="X540" s="290"/>
      <c r="Y540" s="290"/>
      <c r="Z540" s="290"/>
      <c r="AA540" s="290"/>
      <c r="AB540" s="290"/>
      <c r="AC540" s="292"/>
    </row>
    <row r="541" spans="3:29" customFormat="1" ht="15" customHeight="1" x14ac:dyDescent="0.3">
      <c r="C541" s="259"/>
      <c r="D541" s="248"/>
      <c r="E541" s="305"/>
      <c r="F541" s="305"/>
      <c r="G541" s="305"/>
      <c r="H541" s="305"/>
      <c r="I541" s="305"/>
      <c r="J541" s="306"/>
      <c r="K541" s="306"/>
      <c r="L541" s="307"/>
      <c r="M541" s="306"/>
      <c r="N541" s="305"/>
      <c r="O541" s="305"/>
      <c r="P541" s="305"/>
      <c r="Q541" s="305"/>
      <c r="R541" s="199"/>
      <c r="S541" s="318"/>
      <c r="T541" s="290"/>
      <c r="U541" s="291"/>
      <c r="V541" s="290"/>
      <c r="W541" s="290"/>
      <c r="X541" s="290"/>
      <c r="Y541" s="290"/>
      <c r="Z541" s="290"/>
      <c r="AA541" s="290"/>
      <c r="AB541" s="290"/>
      <c r="AC541" s="292"/>
    </row>
    <row r="542" spans="3:29" customFormat="1" ht="15" customHeight="1" x14ac:dyDescent="0.3">
      <c r="C542" s="259"/>
      <c r="D542" s="248"/>
      <c r="E542" s="305"/>
      <c r="F542" s="305"/>
      <c r="G542" s="305"/>
      <c r="H542" s="305"/>
      <c r="I542" s="305"/>
      <c r="J542" s="306"/>
      <c r="K542" s="306"/>
      <c r="L542" s="307"/>
      <c r="M542" s="306"/>
      <c r="N542" s="305"/>
      <c r="O542" s="305"/>
      <c r="P542" s="305"/>
      <c r="Q542" s="305"/>
      <c r="R542" s="199"/>
      <c r="S542" s="318"/>
      <c r="T542" s="290"/>
      <c r="U542" s="291"/>
      <c r="V542" s="290"/>
      <c r="W542" s="290"/>
      <c r="X542" s="290"/>
      <c r="Y542" s="290"/>
      <c r="Z542" s="290"/>
      <c r="AA542" s="290"/>
      <c r="AB542" s="290"/>
      <c r="AC542" s="292"/>
    </row>
    <row r="543" spans="3:29" customFormat="1" ht="15" customHeight="1" x14ac:dyDescent="0.3">
      <c r="C543" s="259"/>
      <c r="D543" s="248"/>
      <c r="E543" s="305"/>
      <c r="F543" s="305"/>
      <c r="G543" s="305"/>
      <c r="H543" s="305"/>
      <c r="I543" s="305"/>
      <c r="J543" s="306"/>
      <c r="K543" s="306"/>
      <c r="L543" s="307"/>
      <c r="M543" s="306"/>
      <c r="N543" s="305"/>
      <c r="O543" s="305"/>
      <c r="P543" s="305"/>
      <c r="Q543" s="305"/>
      <c r="R543" s="199"/>
      <c r="S543" s="318"/>
      <c r="T543" s="290"/>
      <c r="U543" s="291"/>
      <c r="V543" s="290"/>
      <c r="W543" s="290"/>
      <c r="X543" s="290"/>
      <c r="Y543" s="290"/>
      <c r="Z543" s="290"/>
      <c r="AA543" s="290"/>
      <c r="AB543" s="290"/>
      <c r="AC543" s="292"/>
    </row>
    <row r="544" spans="3:29" customFormat="1" ht="15" customHeight="1" x14ac:dyDescent="0.3">
      <c r="C544" s="259"/>
      <c r="D544" s="248"/>
      <c r="E544" s="305"/>
      <c r="F544" s="305"/>
      <c r="G544" s="305"/>
      <c r="H544" s="305"/>
      <c r="I544" s="305"/>
      <c r="J544" s="306"/>
      <c r="K544" s="306"/>
      <c r="L544" s="307"/>
      <c r="M544" s="306"/>
      <c r="N544" s="305"/>
      <c r="O544" s="305"/>
      <c r="P544" s="305"/>
      <c r="Q544" s="305"/>
      <c r="R544" s="199"/>
      <c r="S544" s="318"/>
      <c r="T544" s="290"/>
      <c r="U544" s="291"/>
      <c r="V544" s="290"/>
      <c r="W544" s="290"/>
      <c r="X544" s="290"/>
      <c r="Y544" s="290"/>
      <c r="Z544" s="290"/>
      <c r="AA544" s="290"/>
      <c r="AB544" s="290"/>
      <c r="AC544" s="292"/>
    </row>
    <row r="545" spans="3:29" customFormat="1" ht="15" customHeight="1" x14ac:dyDescent="0.3">
      <c r="C545" s="259"/>
      <c r="D545" s="248"/>
      <c r="E545" s="305"/>
      <c r="F545" s="305"/>
      <c r="G545" s="305"/>
      <c r="H545" s="305"/>
      <c r="I545" s="305"/>
      <c r="J545" s="306"/>
      <c r="K545" s="306"/>
      <c r="L545" s="307"/>
      <c r="M545" s="306"/>
      <c r="N545" s="305"/>
      <c r="O545" s="305"/>
      <c r="P545" s="305"/>
      <c r="Q545" s="305"/>
      <c r="R545" s="199"/>
      <c r="S545" s="318"/>
      <c r="T545" s="290"/>
      <c r="U545" s="291"/>
      <c r="V545" s="290"/>
      <c r="W545" s="290"/>
      <c r="X545" s="290"/>
      <c r="Y545" s="290"/>
      <c r="Z545" s="290"/>
      <c r="AA545" s="290"/>
      <c r="AB545" s="290"/>
      <c r="AC545" s="292"/>
    </row>
    <row r="546" spans="3:29" customFormat="1" ht="15" customHeight="1" x14ac:dyDescent="0.3">
      <c r="C546" s="259"/>
      <c r="D546" s="248"/>
      <c r="E546" s="305"/>
      <c r="F546" s="305"/>
      <c r="G546" s="305"/>
      <c r="H546" s="305"/>
      <c r="I546" s="305"/>
      <c r="J546" s="306"/>
      <c r="K546" s="306"/>
      <c r="L546" s="307"/>
      <c r="M546" s="306"/>
      <c r="N546" s="305"/>
      <c r="O546" s="305"/>
      <c r="P546" s="305"/>
      <c r="Q546" s="305"/>
      <c r="R546" s="199"/>
      <c r="S546" s="318"/>
      <c r="T546" s="290"/>
      <c r="U546" s="291"/>
      <c r="V546" s="290"/>
      <c r="W546" s="290"/>
      <c r="X546" s="290"/>
      <c r="Y546" s="290"/>
      <c r="Z546" s="290"/>
      <c r="AA546" s="290"/>
      <c r="AB546" s="290"/>
      <c r="AC546" s="292"/>
    </row>
    <row r="547" spans="3:29" customFormat="1" ht="15" customHeight="1" x14ac:dyDescent="0.3">
      <c r="C547" s="259"/>
      <c r="D547" s="248"/>
      <c r="E547" s="305"/>
      <c r="F547" s="305"/>
      <c r="G547" s="305"/>
      <c r="H547" s="305"/>
      <c r="I547" s="305"/>
      <c r="J547" s="306"/>
      <c r="K547" s="306"/>
      <c r="L547" s="307"/>
      <c r="M547" s="306"/>
      <c r="N547" s="305"/>
      <c r="O547" s="305"/>
      <c r="P547" s="305"/>
      <c r="Q547" s="305"/>
      <c r="R547" s="199"/>
      <c r="S547" s="318"/>
      <c r="T547" s="290"/>
      <c r="U547" s="291"/>
      <c r="V547" s="290"/>
      <c r="W547" s="290"/>
      <c r="X547" s="290"/>
      <c r="Y547" s="290"/>
      <c r="Z547" s="290"/>
      <c r="AA547" s="290"/>
      <c r="AB547" s="290"/>
      <c r="AC547" s="292"/>
    </row>
    <row r="548" spans="3:29" customFormat="1" ht="15" customHeight="1" x14ac:dyDescent="0.3">
      <c r="C548" s="259"/>
      <c r="D548" s="248"/>
      <c r="E548" s="305"/>
      <c r="F548" s="305"/>
      <c r="G548" s="305"/>
      <c r="H548" s="305"/>
      <c r="I548" s="305"/>
      <c r="J548" s="306"/>
      <c r="K548" s="306"/>
      <c r="L548" s="307"/>
      <c r="M548" s="306"/>
      <c r="N548" s="305"/>
      <c r="O548" s="305"/>
      <c r="P548" s="305"/>
      <c r="Q548" s="305"/>
      <c r="R548" s="199"/>
      <c r="S548" s="318"/>
      <c r="T548" s="290"/>
      <c r="U548" s="291"/>
      <c r="V548" s="290"/>
      <c r="W548" s="290"/>
      <c r="X548" s="290"/>
      <c r="Y548" s="290"/>
      <c r="Z548" s="290"/>
      <c r="AA548" s="290"/>
      <c r="AB548" s="290"/>
      <c r="AC548" s="292"/>
    </row>
    <row r="549" spans="3:29" customFormat="1" ht="15" customHeight="1" x14ac:dyDescent="0.3">
      <c r="C549" s="259"/>
      <c r="D549" s="248"/>
      <c r="E549" s="305"/>
      <c r="F549" s="305"/>
      <c r="G549" s="305"/>
      <c r="H549" s="305"/>
      <c r="I549" s="305"/>
      <c r="J549" s="306"/>
      <c r="K549" s="306"/>
      <c r="L549" s="307"/>
      <c r="M549" s="306"/>
      <c r="N549" s="305"/>
      <c r="O549" s="305"/>
      <c r="P549" s="305"/>
      <c r="Q549" s="305"/>
      <c r="R549" s="199"/>
      <c r="S549" s="318"/>
      <c r="T549" s="290"/>
      <c r="U549" s="291"/>
      <c r="V549" s="290"/>
      <c r="W549" s="290"/>
      <c r="X549" s="290"/>
      <c r="Y549" s="290"/>
      <c r="Z549" s="290"/>
      <c r="AA549" s="290"/>
      <c r="AB549" s="290"/>
      <c r="AC549" s="292"/>
    </row>
    <row r="550" spans="3:29" customFormat="1" ht="15" customHeight="1" x14ac:dyDescent="0.3">
      <c r="C550" s="259"/>
      <c r="D550" s="248"/>
      <c r="E550" s="305"/>
      <c r="F550" s="305"/>
      <c r="G550" s="305"/>
      <c r="H550" s="305"/>
      <c r="I550" s="305"/>
      <c r="J550" s="306"/>
      <c r="K550" s="306"/>
      <c r="L550" s="307"/>
      <c r="M550" s="306"/>
      <c r="N550" s="305"/>
      <c r="O550" s="305"/>
      <c r="P550" s="305"/>
      <c r="Q550" s="305"/>
      <c r="R550" s="199"/>
      <c r="S550" s="318"/>
      <c r="T550" s="290"/>
      <c r="U550" s="291"/>
      <c r="V550" s="290"/>
      <c r="W550" s="290"/>
      <c r="X550" s="290"/>
      <c r="Y550" s="290"/>
      <c r="Z550" s="290"/>
      <c r="AA550" s="290"/>
      <c r="AB550" s="290"/>
      <c r="AC550" s="292"/>
    </row>
    <row r="551" spans="3:29" customFormat="1" ht="15" customHeight="1" x14ac:dyDescent="0.3">
      <c r="C551" s="259"/>
      <c r="D551" s="248"/>
      <c r="E551" s="305"/>
      <c r="F551" s="305"/>
      <c r="G551" s="305"/>
      <c r="H551" s="305"/>
      <c r="I551" s="305"/>
      <c r="J551" s="306"/>
      <c r="K551" s="306"/>
      <c r="L551" s="307"/>
      <c r="M551" s="306"/>
      <c r="N551" s="305"/>
      <c r="O551" s="305"/>
      <c r="P551" s="305"/>
      <c r="Q551" s="305"/>
      <c r="R551" s="199"/>
      <c r="S551" s="318"/>
      <c r="T551" s="290"/>
      <c r="U551" s="291"/>
      <c r="V551" s="290"/>
      <c r="W551" s="290"/>
      <c r="X551" s="290"/>
      <c r="Y551" s="290"/>
      <c r="Z551" s="290"/>
      <c r="AA551" s="290"/>
      <c r="AB551" s="290"/>
      <c r="AC551" s="292"/>
    </row>
    <row r="552" spans="3:29" customFormat="1" ht="15" customHeight="1" x14ac:dyDescent="0.3">
      <c r="C552" s="259"/>
      <c r="D552" s="248"/>
      <c r="E552" s="305"/>
      <c r="F552" s="305"/>
      <c r="G552" s="305"/>
      <c r="H552" s="305"/>
      <c r="I552" s="305"/>
      <c r="J552" s="306"/>
      <c r="K552" s="306"/>
      <c r="L552" s="307"/>
      <c r="M552" s="306"/>
      <c r="N552" s="305"/>
      <c r="O552" s="305"/>
      <c r="P552" s="305"/>
      <c r="Q552" s="305"/>
      <c r="R552" s="199"/>
      <c r="S552" s="318"/>
      <c r="T552" s="290"/>
      <c r="U552" s="291"/>
      <c r="V552" s="290"/>
      <c r="W552" s="290"/>
      <c r="X552" s="290"/>
      <c r="Y552" s="290"/>
      <c r="Z552" s="290"/>
      <c r="AA552" s="290"/>
      <c r="AB552" s="290"/>
      <c r="AC552" s="292"/>
    </row>
    <row r="553" spans="3:29" customFormat="1" ht="15" customHeight="1" x14ac:dyDescent="0.3">
      <c r="C553" s="259"/>
      <c r="D553" s="248"/>
      <c r="E553" s="305"/>
      <c r="F553" s="305"/>
      <c r="G553" s="305"/>
      <c r="H553" s="305"/>
      <c r="I553" s="305"/>
      <c r="J553" s="306"/>
      <c r="K553" s="306"/>
      <c r="L553" s="307"/>
      <c r="M553" s="306"/>
      <c r="N553" s="305"/>
      <c r="O553" s="305"/>
      <c r="P553" s="305"/>
      <c r="Q553" s="305"/>
      <c r="R553" s="199"/>
      <c r="S553" s="318"/>
      <c r="T553" s="290"/>
      <c r="U553" s="291"/>
      <c r="V553" s="290"/>
      <c r="W553" s="290"/>
      <c r="X553" s="290"/>
      <c r="Y553" s="290"/>
      <c r="Z553" s="290"/>
      <c r="AA553" s="290"/>
      <c r="AB553" s="290"/>
      <c r="AC553" s="292"/>
    </row>
    <row r="554" spans="3:29" customFormat="1" ht="15" customHeight="1" x14ac:dyDescent="0.3">
      <c r="C554" s="259"/>
      <c r="D554" s="248"/>
      <c r="E554" s="305"/>
      <c r="F554" s="305"/>
      <c r="G554" s="305"/>
      <c r="H554" s="305"/>
      <c r="I554" s="305"/>
      <c r="J554" s="306"/>
      <c r="K554" s="306"/>
      <c r="L554" s="307"/>
      <c r="M554" s="306"/>
      <c r="N554" s="305"/>
      <c r="O554" s="305"/>
      <c r="P554" s="305"/>
      <c r="Q554" s="305"/>
      <c r="R554" s="199"/>
      <c r="S554" s="318"/>
      <c r="T554" s="290"/>
      <c r="U554" s="291"/>
      <c r="V554" s="290"/>
      <c r="W554" s="290"/>
      <c r="X554" s="290"/>
      <c r="Y554" s="290"/>
      <c r="Z554" s="290"/>
      <c r="AA554" s="290"/>
      <c r="AB554" s="290"/>
      <c r="AC554" s="292"/>
    </row>
    <row r="555" spans="3:29" customFormat="1" ht="15" customHeight="1" x14ac:dyDescent="0.3">
      <c r="C555" s="259"/>
      <c r="D555" s="248"/>
      <c r="E555" s="305"/>
      <c r="F555" s="305"/>
      <c r="G555" s="305"/>
      <c r="H555" s="305"/>
      <c r="I555" s="305"/>
      <c r="J555" s="306"/>
      <c r="K555" s="306"/>
      <c r="L555" s="307"/>
      <c r="M555" s="306"/>
      <c r="N555" s="305"/>
      <c r="O555" s="305"/>
      <c r="P555" s="305"/>
      <c r="Q555" s="305"/>
      <c r="R555" s="199"/>
      <c r="S555" s="318"/>
      <c r="T555" s="290"/>
      <c r="U555" s="291"/>
      <c r="V555" s="290"/>
      <c r="W555" s="290"/>
      <c r="X555" s="290"/>
      <c r="Y555" s="290"/>
      <c r="Z555" s="290"/>
      <c r="AA555" s="290"/>
      <c r="AB555" s="290"/>
      <c r="AC555" s="292"/>
    </row>
    <row r="556" spans="3:29" customFormat="1" ht="15" customHeight="1" x14ac:dyDescent="0.3">
      <c r="C556" s="259"/>
      <c r="D556" s="248"/>
      <c r="E556" s="305"/>
      <c r="F556" s="305"/>
      <c r="G556" s="305"/>
      <c r="H556" s="305"/>
      <c r="I556" s="305"/>
      <c r="J556" s="306"/>
      <c r="K556" s="306"/>
      <c r="L556" s="307"/>
      <c r="M556" s="306"/>
      <c r="N556" s="305"/>
      <c r="O556" s="305"/>
      <c r="P556" s="305"/>
      <c r="Q556" s="305"/>
      <c r="R556" s="199"/>
      <c r="S556" s="318"/>
      <c r="T556" s="290"/>
      <c r="U556" s="291"/>
      <c r="V556" s="290"/>
      <c r="W556" s="290"/>
      <c r="X556" s="290"/>
      <c r="Y556" s="290"/>
      <c r="Z556" s="290"/>
      <c r="AA556" s="290"/>
      <c r="AB556" s="290"/>
      <c r="AC556" s="292"/>
    </row>
    <row r="557" spans="3:29" customFormat="1" ht="15" customHeight="1" x14ac:dyDescent="0.3">
      <c r="C557" s="259"/>
      <c r="D557" s="248"/>
      <c r="E557" s="305"/>
      <c r="F557" s="305"/>
      <c r="G557" s="305"/>
      <c r="H557" s="305"/>
      <c r="I557" s="305"/>
      <c r="J557" s="306"/>
      <c r="K557" s="306"/>
      <c r="L557" s="307"/>
      <c r="M557" s="306"/>
      <c r="N557" s="305"/>
      <c r="O557" s="305"/>
      <c r="P557" s="305"/>
      <c r="Q557" s="305"/>
      <c r="R557" s="199"/>
      <c r="S557" s="318"/>
      <c r="T557" s="290"/>
      <c r="U557" s="291"/>
      <c r="V557" s="290"/>
      <c r="W557" s="290"/>
      <c r="X557" s="290"/>
      <c r="Y557" s="290"/>
      <c r="Z557" s="290"/>
      <c r="AA557" s="290"/>
      <c r="AB557" s="290"/>
      <c r="AC557" s="292"/>
    </row>
    <row r="558" spans="3:29" customFormat="1" ht="15" customHeight="1" x14ac:dyDescent="0.3">
      <c r="C558" s="259"/>
      <c r="D558" s="248"/>
      <c r="E558" s="305"/>
      <c r="F558" s="305"/>
      <c r="G558" s="305"/>
      <c r="H558" s="305"/>
      <c r="I558" s="305"/>
      <c r="J558" s="306"/>
      <c r="K558" s="306"/>
      <c r="L558" s="307"/>
      <c r="M558" s="306"/>
      <c r="N558" s="305"/>
      <c r="O558" s="305"/>
      <c r="P558" s="305"/>
      <c r="Q558" s="305"/>
      <c r="R558" s="199"/>
      <c r="S558" s="318"/>
      <c r="T558" s="290"/>
      <c r="U558" s="291"/>
      <c r="V558" s="290"/>
      <c r="W558" s="290"/>
      <c r="X558" s="290"/>
      <c r="Y558" s="290"/>
      <c r="Z558" s="290"/>
      <c r="AA558" s="290"/>
      <c r="AB558" s="290"/>
      <c r="AC558" s="292"/>
    </row>
    <row r="559" spans="3:29" customFormat="1" ht="15" customHeight="1" x14ac:dyDescent="0.3">
      <c r="C559" s="259"/>
      <c r="D559" s="248"/>
      <c r="E559" s="305"/>
      <c r="F559" s="305"/>
      <c r="G559" s="305"/>
      <c r="H559" s="305"/>
      <c r="I559" s="305"/>
      <c r="J559" s="306"/>
      <c r="K559" s="306"/>
      <c r="L559" s="307"/>
      <c r="M559" s="306"/>
      <c r="N559" s="305"/>
      <c r="O559" s="305"/>
      <c r="P559" s="305"/>
      <c r="Q559" s="305"/>
      <c r="R559" s="199"/>
      <c r="S559" s="318"/>
      <c r="T559" s="290"/>
      <c r="U559" s="291"/>
      <c r="V559" s="290"/>
      <c r="W559" s="290"/>
      <c r="X559" s="290"/>
      <c r="Y559" s="290"/>
      <c r="Z559" s="290"/>
      <c r="AA559" s="290"/>
      <c r="AB559" s="290"/>
      <c r="AC559" s="292"/>
    </row>
    <row r="560" spans="3:29" customFormat="1" ht="15" customHeight="1" x14ac:dyDescent="0.3">
      <c r="C560" s="259"/>
      <c r="D560" s="248"/>
      <c r="E560" s="305"/>
      <c r="F560" s="305"/>
      <c r="G560" s="305"/>
      <c r="H560" s="305"/>
      <c r="I560" s="305"/>
      <c r="J560" s="306"/>
      <c r="K560" s="306"/>
      <c r="L560" s="307"/>
      <c r="M560" s="306"/>
      <c r="N560" s="305"/>
      <c r="O560" s="305"/>
      <c r="P560" s="305"/>
      <c r="Q560" s="305"/>
      <c r="R560" s="199"/>
      <c r="S560" s="318"/>
      <c r="T560" s="290"/>
      <c r="U560" s="291"/>
      <c r="V560" s="290"/>
      <c r="W560" s="290"/>
      <c r="X560" s="290"/>
      <c r="Y560" s="290"/>
      <c r="Z560" s="290"/>
      <c r="AA560" s="290"/>
      <c r="AB560" s="290"/>
      <c r="AC560" s="292"/>
    </row>
    <row r="561" spans="3:29" customFormat="1" ht="15" customHeight="1" x14ac:dyDescent="0.3">
      <c r="C561" s="259"/>
      <c r="D561" s="248"/>
      <c r="E561" s="305"/>
      <c r="F561" s="305"/>
      <c r="G561" s="305"/>
      <c r="H561" s="305"/>
      <c r="I561" s="305"/>
      <c r="J561" s="306"/>
      <c r="K561" s="306"/>
      <c r="L561" s="307"/>
      <c r="M561" s="306"/>
      <c r="N561" s="305"/>
      <c r="O561" s="305"/>
      <c r="P561" s="305"/>
      <c r="Q561" s="305"/>
      <c r="R561" s="199"/>
      <c r="S561" s="318"/>
      <c r="T561" s="290"/>
      <c r="U561" s="291"/>
      <c r="V561" s="290"/>
      <c r="W561" s="290"/>
      <c r="X561" s="290"/>
      <c r="Y561" s="290"/>
      <c r="Z561" s="290"/>
      <c r="AA561" s="290"/>
      <c r="AB561" s="290"/>
      <c r="AC561" s="292"/>
    </row>
    <row r="562" spans="3:29" customFormat="1" ht="15" customHeight="1" x14ac:dyDescent="0.3">
      <c r="C562" s="259"/>
      <c r="D562" s="248"/>
      <c r="E562" s="305"/>
      <c r="F562" s="305"/>
      <c r="G562" s="305"/>
      <c r="H562" s="305"/>
      <c r="I562" s="305"/>
      <c r="J562" s="306"/>
      <c r="K562" s="306"/>
      <c r="L562" s="307"/>
      <c r="M562" s="306"/>
      <c r="N562" s="305"/>
      <c r="O562" s="305"/>
      <c r="P562" s="305"/>
      <c r="Q562" s="305"/>
      <c r="R562" s="199"/>
      <c r="S562" s="318"/>
      <c r="T562" s="290"/>
      <c r="U562" s="291"/>
      <c r="V562" s="290"/>
      <c r="W562" s="290"/>
      <c r="X562" s="290"/>
      <c r="Y562" s="290"/>
      <c r="Z562" s="290"/>
      <c r="AA562" s="290"/>
      <c r="AB562" s="290"/>
      <c r="AC562" s="292"/>
    </row>
    <row r="563" spans="3:29" customFormat="1" ht="15" customHeight="1" x14ac:dyDescent="0.3">
      <c r="C563" s="259"/>
      <c r="D563" s="248"/>
      <c r="E563" s="305"/>
      <c r="F563" s="305"/>
      <c r="G563" s="305"/>
      <c r="H563" s="305"/>
      <c r="I563" s="305"/>
      <c r="J563" s="306"/>
      <c r="K563" s="306"/>
      <c r="L563" s="307"/>
      <c r="M563" s="306"/>
      <c r="N563" s="305"/>
      <c r="O563" s="305"/>
      <c r="P563" s="305"/>
      <c r="Q563" s="305"/>
      <c r="R563" s="199"/>
      <c r="S563" s="318"/>
      <c r="T563" s="290"/>
      <c r="U563" s="291"/>
      <c r="V563" s="290"/>
      <c r="W563" s="290"/>
      <c r="X563" s="290"/>
      <c r="Y563" s="290"/>
      <c r="Z563" s="290"/>
      <c r="AA563" s="290"/>
      <c r="AB563" s="290"/>
      <c r="AC563" s="292"/>
    </row>
    <row r="564" spans="3:29" customFormat="1" ht="15" customHeight="1" x14ac:dyDescent="0.3">
      <c r="C564" s="259"/>
      <c r="D564" s="248"/>
      <c r="E564" s="305"/>
      <c r="F564" s="305"/>
      <c r="G564" s="305"/>
      <c r="H564" s="305"/>
      <c r="I564" s="305"/>
      <c r="J564" s="306"/>
      <c r="K564" s="306"/>
      <c r="L564" s="307"/>
      <c r="M564" s="306"/>
      <c r="N564" s="305"/>
      <c r="O564" s="305"/>
      <c r="P564" s="305"/>
      <c r="Q564" s="305"/>
      <c r="R564" s="199"/>
      <c r="S564" s="318"/>
      <c r="T564" s="290"/>
      <c r="U564" s="291"/>
      <c r="V564" s="290"/>
      <c r="W564" s="290"/>
      <c r="X564" s="290"/>
      <c r="Y564" s="290"/>
      <c r="Z564" s="290"/>
      <c r="AA564" s="290"/>
      <c r="AB564" s="290"/>
      <c r="AC564" s="292"/>
    </row>
    <row r="565" spans="3:29" customFormat="1" ht="15" customHeight="1" x14ac:dyDescent="0.3">
      <c r="C565" s="259"/>
      <c r="D565" s="248"/>
      <c r="E565" s="305"/>
      <c r="F565" s="305"/>
      <c r="G565" s="305"/>
      <c r="H565" s="305"/>
      <c r="I565" s="305"/>
      <c r="J565" s="306"/>
      <c r="K565" s="306"/>
      <c r="L565" s="307"/>
      <c r="M565" s="306"/>
      <c r="N565" s="305"/>
      <c r="O565" s="305"/>
      <c r="P565" s="305"/>
      <c r="Q565" s="305"/>
      <c r="R565" s="199"/>
      <c r="S565" s="318"/>
      <c r="T565" s="290"/>
      <c r="U565" s="291"/>
      <c r="V565" s="290"/>
      <c r="W565" s="290"/>
      <c r="X565" s="290"/>
      <c r="Y565" s="290"/>
      <c r="Z565" s="290"/>
      <c r="AA565" s="290"/>
      <c r="AB565" s="290"/>
      <c r="AC565" s="292"/>
    </row>
    <row r="566" spans="3:29" customFormat="1" ht="15" customHeight="1" x14ac:dyDescent="0.3">
      <c r="C566" s="259"/>
      <c r="D566" s="248"/>
      <c r="E566" s="305"/>
      <c r="F566" s="305"/>
      <c r="G566" s="305"/>
      <c r="H566" s="305"/>
      <c r="I566" s="305"/>
      <c r="J566" s="306"/>
      <c r="K566" s="306"/>
      <c r="L566" s="307"/>
      <c r="M566" s="306"/>
      <c r="N566" s="305"/>
      <c r="O566" s="305"/>
      <c r="P566" s="305"/>
      <c r="Q566" s="305"/>
      <c r="R566" s="199"/>
      <c r="S566" s="318"/>
      <c r="T566" s="290"/>
      <c r="U566" s="291"/>
      <c r="V566" s="290"/>
      <c r="W566" s="290"/>
      <c r="X566" s="290"/>
      <c r="Y566" s="290"/>
      <c r="Z566" s="290"/>
      <c r="AA566" s="290"/>
      <c r="AB566" s="290"/>
      <c r="AC566" s="292"/>
    </row>
    <row r="567" spans="3:29" customFormat="1" ht="15" customHeight="1" x14ac:dyDescent="0.3">
      <c r="C567" s="259"/>
      <c r="D567" s="248"/>
      <c r="E567" s="305"/>
      <c r="F567" s="305"/>
      <c r="G567" s="305"/>
      <c r="H567" s="305"/>
      <c r="I567" s="305"/>
      <c r="J567" s="306"/>
      <c r="K567" s="306"/>
      <c r="L567" s="307"/>
      <c r="M567" s="306"/>
      <c r="N567" s="305"/>
      <c r="O567" s="305"/>
      <c r="P567" s="305"/>
      <c r="Q567" s="305"/>
      <c r="R567" s="199"/>
      <c r="S567" s="318"/>
      <c r="T567" s="290"/>
      <c r="U567" s="291"/>
      <c r="V567" s="290"/>
      <c r="W567" s="290"/>
      <c r="X567" s="290"/>
      <c r="Y567" s="290"/>
      <c r="Z567" s="290"/>
      <c r="AA567" s="290"/>
      <c r="AB567" s="290"/>
      <c r="AC567" s="292"/>
    </row>
    <row r="568" spans="3:29" customFormat="1" ht="15" customHeight="1" x14ac:dyDescent="0.3">
      <c r="C568" s="259"/>
      <c r="D568" s="248"/>
      <c r="E568" s="305"/>
      <c r="F568" s="305"/>
      <c r="G568" s="305"/>
      <c r="H568" s="305"/>
      <c r="I568" s="305"/>
      <c r="J568" s="306"/>
      <c r="K568" s="306"/>
      <c r="L568" s="307"/>
      <c r="M568" s="306"/>
      <c r="N568" s="305"/>
      <c r="O568" s="305"/>
      <c r="P568" s="305"/>
      <c r="Q568" s="305"/>
      <c r="R568" s="199"/>
      <c r="S568" s="318"/>
      <c r="T568" s="290"/>
      <c r="U568" s="291"/>
      <c r="V568" s="290"/>
      <c r="W568" s="290"/>
      <c r="X568" s="290"/>
      <c r="Y568" s="290"/>
      <c r="Z568" s="290"/>
      <c r="AA568" s="290"/>
      <c r="AB568" s="290"/>
      <c r="AC568" s="292"/>
    </row>
    <row r="569" spans="3:29" customFormat="1" ht="15" customHeight="1" x14ac:dyDescent="0.3">
      <c r="C569" s="259"/>
      <c r="D569" s="248"/>
      <c r="E569" s="305"/>
      <c r="F569" s="305"/>
      <c r="G569" s="305"/>
      <c r="H569" s="305"/>
      <c r="I569" s="305"/>
      <c r="J569" s="306"/>
      <c r="K569" s="306"/>
      <c r="L569" s="307"/>
      <c r="M569" s="306"/>
      <c r="N569" s="305"/>
      <c r="O569" s="305"/>
      <c r="P569" s="305"/>
      <c r="Q569" s="305"/>
      <c r="R569" s="199"/>
      <c r="S569" s="318"/>
      <c r="T569" s="290"/>
      <c r="U569" s="291"/>
      <c r="V569" s="290"/>
      <c r="W569" s="290"/>
      <c r="X569" s="290"/>
      <c r="Y569" s="290"/>
      <c r="Z569" s="290"/>
      <c r="AA569" s="290"/>
      <c r="AB569" s="290"/>
      <c r="AC569" s="292"/>
    </row>
    <row r="570" spans="3:29" customFormat="1" ht="15" customHeight="1" x14ac:dyDescent="0.3">
      <c r="C570" s="259"/>
      <c r="D570" s="248"/>
      <c r="E570" s="305"/>
      <c r="F570" s="305"/>
      <c r="G570" s="305"/>
      <c r="H570" s="305"/>
      <c r="I570" s="305"/>
      <c r="J570" s="306"/>
      <c r="K570" s="306"/>
      <c r="L570" s="307"/>
      <c r="M570" s="306"/>
      <c r="N570" s="305"/>
      <c r="O570" s="305"/>
      <c r="P570" s="305"/>
      <c r="Q570" s="305"/>
      <c r="R570" s="199"/>
      <c r="S570" s="318"/>
      <c r="T570" s="290"/>
      <c r="U570" s="291"/>
      <c r="V570" s="290"/>
      <c r="W570" s="290"/>
      <c r="X570" s="290"/>
      <c r="Y570" s="290"/>
      <c r="Z570" s="290"/>
      <c r="AA570" s="290"/>
      <c r="AB570" s="290"/>
      <c r="AC570" s="292"/>
    </row>
    <row r="571" spans="3:29" customFormat="1" ht="15" customHeight="1" x14ac:dyDescent="0.3">
      <c r="C571" s="259"/>
      <c r="D571" s="248"/>
      <c r="E571" s="305"/>
      <c r="F571" s="305"/>
      <c r="G571" s="305"/>
      <c r="H571" s="305"/>
      <c r="I571" s="305"/>
      <c r="J571" s="306"/>
      <c r="K571" s="306"/>
      <c r="L571" s="307"/>
      <c r="M571" s="306"/>
      <c r="N571" s="305"/>
      <c r="O571" s="305"/>
      <c r="P571" s="305"/>
      <c r="Q571" s="305"/>
      <c r="R571" s="199"/>
      <c r="S571" s="318"/>
      <c r="T571" s="290"/>
      <c r="U571" s="291"/>
      <c r="V571" s="290"/>
      <c r="W571" s="290"/>
      <c r="X571" s="290"/>
      <c r="Y571" s="290"/>
      <c r="Z571" s="290"/>
      <c r="AA571" s="290"/>
      <c r="AB571" s="290"/>
      <c r="AC571" s="292"/>
    </row>
    <row r="572" spans="3:29" customFormat="1" ht="15" customHeight="1" x14ac:dyDescent="0.3">
      <c r="C572" s="259"/>
      <c r="D572" s="248"/>
      <c r="E572" s="305"/>
      <c r="F572" s="305"/>
      <c r="G572" s="305"/>
      <c r="H572" s="305"/>
      <c r="I572" s="305"/>
      <c r="J572" s="306"/>
      <c r="K572" s="306"/>
      <c r="L572" s="307"/>
      <c r="M572" s="306"/>
      <c r="N572" s="305"/>
      <c r="O572" s="305"/>
      <c r="P572" s="305"/>
      <c r="Q572" s="305"/>
      <c r="R572" s="199"/>
      <c r="S572" s="318"/>
      <c r="T572" s="290"/>
      <c r="U572" s="291"/>
      <c r="V572" s="290"/>
      <c r="W572" s="290"/>
      <c r="X572" s="290"/>
      <c r="Y572" s="290"/>
      <c r="Z572" s="290"/>
      <c r="AA572" s="290"/>
      <c r="AB572" s="290"/>
      <c r="AC572" s="292"/>
    </row>
    <row r="573" spans="3:29" customFormat="1" ht="15" customHeight="1" x14ac:dyDescent="0.25">
      <c r="C573" s="259"/>
      <c r="D573" s="248"/>
      <c r="E573" s="305"/>
      <c r="F573" s="305"/>
      <c r="G573" s="305"/>
      <c r="H573" s="305"/>
      <c r="I573" s="305"/>
      <c r="J573" s="306"/>
      <c r="K573" s="306"/>
      <c r="L573" s="307"/>
      <c r="M573" s="306"/>
      <c r="N573" s="305"/>
      <c r="O573" s="305"/>
      <c r="P573" s="305"/>
      <c r="Q573" s="305"/>
      <c r="R573" s="305"/>
      <c r="S573" s="318"/>
      <c r="T573" s="290"/>
      <c r="U573" s="291"/>
      <c r="V573" s="290"/>
      <c r="W573" s="290"/>
      <c r="X573" s="290"/>
      <c r="Y573" s="290"/>
      <c r="Z573" s="290"/>
      <c r="AA573" s="290"/>
      <c r="AB573" s="290"/>
      <c r="AC573" s="292"/>
    </row>
    <row r="574" spans="3:29" customFormat="1" ht="15" customHeight="1" x14ac:dyDescent="0.25">
      <c r="C574" s="259"/>
      <c r="D574" s="248"/>
      <c r="E574" s="305"/>
      <c r="F574" s="305"/>
      <c r="G574" s="305"/>
      <c r="H574" s="305"/>
      <c r="I574" s="305"/>
      <c r="J574" s="306"/>
      <c r="K574" s="306"/>
      <c r="L574" s="307"/>
      <c r="M574" s="306"/>
      <c r="N574" s="305"/>
      <c r="O574" s="305"/>
      <c r="P574" s="305"/>
      <c r="Q574" s="305"/>
      <c r="R574" s="305"/>
      <c r="S574" s="318"/>
      <c r="T574" s="290"/>
      <c r="U574" s="291"/>
      <c r="V574" s="290"/>
      <c r="W574" s="290"/>
      <c r="X574" s="290"/>
      <c r="Y574" s="290"/>
      <c r="Z574" s="290"/>
      <c r="AA574" s="290"/>
      <c r="AB574" s="290"/>
      <c r="AC574" s="292"/>
    </row>
    <row r="575" spans="3:29" customFormat="1" ht="15" customHeight="1" x14ac:dyDescent="0.25">
      <c r="C575" s="259"/>
      <c r="D575" s="248"/>
      <c r="E575" s="305"/>
      <c r="F575" s="305"/>
      <c r="G575" s="305"/>
      <c r="H575" s="305"/>
      <c r="I575" s="305"/>
      <c r="J575" s="306"/>
      <c r="K575" s="306"/>
      <c r="L575" s="307"/>
      <c r="M575" s="306"/>
      <c r="N575" s="305"/>
      <c r="O575" s="305"/>
      <c r="P575" s="305"/>
      <c r="Q575" s="305"/>
      <c r="R575" s="305"/>
      <c r="S575" s="318"/>
      <c r="T575" s="290"/>
      <c r="U575" s="291"/>
      <c r="V575" s="290"/>
      <c r="W575" s="290"/>
      <c r="X575" s="290"/>
      <c r="Y575" s="290"/>
      <c r="Z575" s="290"/>
      <c r="AA575" s="290"/>
      <c r="AB575" s="290"/>
      <c r="AC575" s="292"/>
    </row>
    <row r="576" spans="3:29" customFormat="1" ht="15" customHeight="1" x14ac:dyDescent="0.25">
      <c r="C576" s="259"/>
      <c r="D576" s="248"/>
      <c r="E576" s="305"/>
      <c r="F576" s="305"/>
      <c r="G576" s="305"/>
      <c r="H576" s="305"/>
      <c r="I576" s="305"/>
      <c r="J576" s="306"/>
      <c r="K576" s="306"/>
      <c r="L576" s="307"/>
      <c r="M576" s="306"/>
      <c r="N576" s="305"/>
      <c r="O576" s="305"/>
      <c r="P576" s="305"/>
      <c r="Q576" s="305"/>
      <c r="R576" s="305"/>
      <c r="S576" s="318"/>
      <c r="T576" s="290"/>
      <c r="U576" s="291"/>
      <c r="V576" s="290"/>
      <c r="W576" s="290"/>
      <c r="X576" s="290"/>
      <c r="Y576" s="290"/>
      <c r="Z576" s="290"/>
      <c r="AA576" s="290"/>
      <c r="AB576" s="290"/>
      <c r="AC576" s="292"/>
    </row>
    <row r="577" spans="3:29" customFormat="1" ht="15" customHeight="1" x14ac:dyDescent="0.25">
      <c r="C577" s="259"/>
      <c r="D577" s="248"/>
      <c r="E577" s="305"/>
      <c r="F577" s="305"/>
      <c r="G577" s="305"/>
      <c r="H577" s="305"/>
      <c r="I577" s="305"/>
      <c r="J577" s="306"/>
      <c r="K577" s="306"/>
      <c r="L577" s="307"/>
      <c r="M577" s="306"/>
      <c r="N577" s="305"/>
      <c r="O577" s="305"/>
      <c r="P577" s="305"/>
      <c r="Q577" s="305"/>
      <c r="R577" s="305"/>
      <c r="S577" s="318"/>
      <c r="T577" s="290"/>
      <c r="U577" s="291"/>
      <c r="V577" s="290"/>
      <c r="W577" s="290"/>
      <c r="X577" s="290"/>
      <c r="Y577" s="290"/>
      <c r="Z577" s="290"/>
      <c r="AA577" s="290"/>
      <c r="AB577" s="290"/>
      <c r="AC577" s="292"/>
    </row>
    <row r="578" spans="3:29" customFormat="1" ht="15" customHeight="1" x14ac:dyDescent="0.25">
      <c r="C578" s="259"/>
      <c r="D578" s="248"/>
      <c r="E578" s="305"/>
      <c r="F578" s="305"/>
      <c r="G578" s="305"/>
      <c r="H578" s="305"/>
      <c r="I578" s="305"/>
      <c r="J578" s="306"/>
      <c r="K578" s="306"/>
      <c r="L578" s="307"/>
      <c r="M578" s="306"/>
      <c r="N578" s="305"/>
      <c r="O578" s="305"/>
      <c r="P578" s="305"/>
      <c r="Q578" s="305"/>
      <c r="R578" s="305"/>
      <c r="S578" s="318"/>
      <c r="T578" s="290"/>
      <c r="U578" s="291"/>
      <c r="V578" s="290"/>
      <c r="W578" s="290"/>
      <c r="X578" s="290"/>
      <c r="Y578" s="290"/>
      <c r="Z578" s="290"/>
      <c r="AA578" s="290"/>
      <c r="AB578" s="290"/>
      <c r="AC578" s="292"/>
    </row>
    <row r="579" spans="3:29" customFormat="1" ht="15" customHeight="1" x14ac:dyDescent="0.25">
      <c r="C579" s="259"/>
      <c r="D579" s="248"/>
      <c r="E579" s="305"/>
      <c r="F579" s="305"/>
      <c r="G579" s="305"/>
      <c r="H579" s="305"/>
      <c r="I579" s="305"/>
      <c r="J579" s="306"/>
      <c r="K579" s="306"/>
      <c r="L579" s="307"/>
      <c r="M579" s="306"/>
      <c r="N579" s="305"/>
      <c r="O579" s="305"/>
      <c r="P579" s="305"/>
      <c r="Q579" s="305"/>
      <c r="R579" s="305"/>
      <c r="S579" s="318"/>
      <c r="T579" s="290"/>
      <c r="U579" s="291"/>
      <c r="V579" s="290"/>
      <c r="W579" s="290"/>
      <c r="X579" s="290"/>
      <c r="Y579" s="290"/>
      <c r="Z579" s="290"/>
      <c r="AA579" s="290"/>
      <c r="AB579" s="290"/>
      <c r="AC579" s="292"/>
    </row>
    <row r="580" spans="3:29" customFormat="1" ht="15" customHeight="1" x14ac:dyDescent="0.25">
      <c r="C580" s="259"/>
      <c r="D580" s="248"/>
      <c r="E580" s="305"/>
      <c r="F580" s="305"/>
      <c r="G580" s="305"/>
      <c r="H580" s="305"/>
      <c r="I580" s="305"/>
      <c r="J580" s="306"/>
      <c r="K580" s="306"/>
      <c r="L580" s="307"/>
      <c r="M580" s="306"/>
      <c r="N580" s="305"/>
      <c r="O580" s="305"/>
      <c r="P580" s="305"/>
      <c r="Q580" s="305"/>
      <c r="R580" s="305"/>
      <c r="S580" s="318"/>
      <c r="T580" s="290"/>
      <c r="U580" s="291"/>
      <c r="V580" s="290"/>
      <c r="W580" s="290"/>
      <c r="X580" s="290"/>
      <c r="Y580" s="290"/>
      <c r="Z580" s="290"/>
      <c r="AA580" s="290"/>
      <c r="AB580" s="290"/>
      <c r="AC580" s="292"/>
    </row>
    <row r="581" spans="3:29" customFormat="1" ht="15" customHeight="1" x14ac:dyDescent="0.25">
      <c r="C581" s="259"/>
      <c r="D581" s="248"/>
      <c r="E581" s="305"/>
      <c r="F581" s="305"/>
      <c r="G581" s="305"/>
      <c r="H581" s="305"/>
      <c r="I581" s="305"/>
      <c r="J581" s="306"/>
      <c r="K581" s="306"/>
      <c r="L581" s="307"/>
      <c r="M581" s="306"/>
      <c r="N581" s="305"/>
      <c r="O581" s="305"/>
      <c r="P581" s="305"/>
      <c r="Q581" s="305"/>
      <c r="R581" s="305"/>
      <c r="S581" s="318"/>
      <c r="T581" s="290"/>
      <c r="U581" s="291"/>
      <c r="V581" s="290"/>
      <c r="W581" s="290"/>
      <c r="X581" s="290"/>
      <c r="Y581" s="290"/>
      <c r="Z581" s="290"/>
      <c r="AA581" s="290"/>
      <c r="AB581" s="290"/>
      <c r="AC581" s="292"/>
    </row>
    <row r="582" spans="3:29" customFormat="1" ht="15" customHeight="1" x14ac:dyDescent="0.25">
      <c r="C582" s="259"/>
      <c r="D582" s="248"/>
      <c r="E582" s="305"/>
      <c r="F582" s="305"/>
      <c r="G582" s="305"/>
      <c r="H582" s="305"/>
      <c r="I582" s="305"/>
      <c r="J582" s="306"/>
      <c r="K582" s="306"/>
      <c r="L582" s="307"/>
      <c r="M582" s="306"/>
      <c r="N582" s="305"/>
      <c r="O582" s="305"/>
      <c r="P582" s="305"/>
      <c r="Q582" s="305"/>
      <c r="R582" s="305"/>
      <c r="S582" s="318"/>
      <c r="T582" s="290"/>
      <c r="U582" s="291"/>
      <c r="V582" s="290"/>
      <c r="W582" s="290"/>
      <c r="X582" s="290"/>
      <c r="Y582" s="290"/>
      <c r="Z582" s="290"/>
      <c r="AA582" s="290"/>
      <c r="AB582" s="290"/>
      <c r="AC582" s="292"/>
    </row>
    <row r="583" spans="3:29" customFormat="1" ht="15" customHeight="1" x14ac:dyDescent="0.25">
      <c r="C583" s="259"/>
      <c r="D583" s="248"/>
      <c r="E583" s="305"/>
      <c r="F583" s="305"/>
      <c r="G583" s="305"/>
      <c r="H583" s="305"/>
      <c r="I583" s="305"/>
      <c r="J583" s="306"/>
      <c r="K583" s="306"/>
      <c r="L583" s="307"/>
      <c r="M583" s="306"/>
      <c r="N583" s="305"/>
      <c r="O583" s="305"/>
      <c r="P583" s="305"/>
      <c r="Q583" s="305"/>
      <c r="R583" s="305"/>
      <c r="S583" s="318"/>
      <c r="T583" s="290"/>
      <c r="U583" s="291"/>
      <c r="V583" s="290"/>
      <c r="W583" s="290"/>
      <c r="X583" s="290"/>
      <c r="Y583" s="290"/>
      <c r="Z583" s="290"/>
      <c r="AA583" s="290"/>
      <c r="AB583" s="290"/>
      <c r="AC583" s="292"/>
    </row>
    <row r="584" spans="3:29" customFormat="1" ht="15" customHeight="1" x14ac:dyDescent="0.25">
      <c r="C584" s="259"/>
      <c r="D584" s="248"/>
      <c r="E584" s="305"/>
      <c r="F584" s="305"/>
      <c r="G584" s="305"/>
      <c r="H584" s="305"/>
      <c r="I584" s="305"/>
      <c r="J584" s="306"/>
      <c r="K584" s="306"/>
      <c r="L584" s="307"/>
      <c r="M584" s="306"/>
      <c r="N584" s="305"/>
      <c r="O584" s="305"/>
      <c r="P584" s="305"/>
      <c r="Q584" s="305"/>
      <c r="R584" s="305"/>
      <c r="S584" s="318"/>
      <c r="T584" s="290"/>
      <c r="U584" s="291"/>
      <c r="V584" s="290"/>
      <c r="W584" s="290"/>
      <c r="X584" s="290"/>
      <c r="Y584" s="290"/>
      <c r="Z584" s="290"/>
      <c r="AA584" s="290"/>
      <c r="AB584" s="290"/>
      <c r="AC584" s="292"/>
    </row>
    <row r="585" spans="3:29" customFormat="1" ht="15" customHeight="1" x14ac:dyDescent="0.25">
      <c r="C585" s="259"/>
      <c r="D585" s="248"/>
      <c r="E585" s="305"/>
      <c r="F585" s="305"/>
      <c r="G585" s="305"/>
      <c r="H585" s="305"/>
      <c r="I585" s="305"/>
      <c r="J585" s="306"/>
      <c r="K585" s="306"/>
      <c r="L585" s="307"/>
      <c r="M585" s="306"/>
      <c r="N585" s="305"/>
      <c r="O585" s="305"/>
      <c r="P585" s="305"/>
      <c r="Q585" s="305"/>
      <c r="R585" s="305"/>
      <c r="S585" s="318"/>
      <c r="T585" s="290"/>
      <c r="U585" s="291"/>
      <c r="V585" s="290"/>
      <c r="W585" s="290"/>
      <c r="X585" s="290"/>
      <c r="Y585" s="290"/>
      <c r="Z585" s="290"/>
      <c r="AA585" s="290"/>
      <c r="AB585" s="290"/>
      <c r="AC585" s="292"/>
    </row>
    <row r="586" spans="3:29" customFormat="1" ht="15" customHeight="1" x14ac:dyDescent="0.25">
      <c r="C586" s="259"/>
      <c r="D586" s="248"/>
      <c r="E586" s="305"/>
      <c r="F586" s="305"/>
      <c r="G586" s="305"/>
      <c r="H586" s="305"/>
      <c r="I586" s="305"/>
      <c r="J586" s="306"/>
      <c r="K586" s="306"/>
      <c r="L586" s="307"/>
      <c r="M586" s="306"/>
      <c r="N586" s="305"/>
      <c r="O586" s="305"/>
      <c r="P586" s="305"/>
      <c r="Q586" s="305"/>
      <c r="R586" s="305"/>
      <c r="S586" s="318"/>
      <c r="T586" s="290"/>
      <c r="U586" s="291"/>
      <c r="V586" s="290"/>
      <c r="W586" s="290"/>
      <c r="X586" s="290"/>
      <c r="Y586" s="290"/>
      <c r="Z586" s="290"/>
      <c r="AA586" s="290"/>
      <c r="AB586" s="290"/>
      <c r="AC586" s="292"/>
    </row>
    <row r="587" spans="3:29" customFormat="1" ht="15" customHeight="1" x14ac:dyDescent="0.25">
      <c r="C587" s="259"/>
      <c r="D587" s="248"/>
      <c r="E587" s="305"/>
      <c r="F587" s="305"/>
      <c r="G587" s="305"/>
      <c r="H587" s="305"/>
      <c r="I587" s="305"/>
      <c r="J587" s="306"/>
      <c r="K587" s="306"/>
      <c r="L587" s="307"/>
      <c r="M587" s="306"/>
      <c r="N587" s="305"/>
      <c r="O587" s="305"/>
      <c r="P587" s="305"/>
      <c r="Q587" s="305"/>
      <c r="R587" s="305"/>
      <c r="S587" s="318"/>
      <c r="T587" s="290"/>
      <c r="U587" s="291"/>
      <c r="V587" s="290"/>
      <c r="W587" s="290"/>
      <c r="X587" s="290"/>
      <c r="Y587" s="290"/>
      <c r="Z587" s="290"/>
      <c r="AA587" s="290"/>
      <c r="AB587" s="290"/>
      <c r="AC587" s="292"/>
    </row>
    <row r="588" spans="3:29" customFormat="1" ht="15" customHeight="1" x14ac:dyDescent="0.25">
      <c r="C588" s="259"/>
      <c r="D588" s="248"/>
      <c r="E588" s="305"/>
      <c r="F588" s="305"/>
      <c r="G588" s="305"/>
      <c r="H588" s="305"/>
      <c r="I588" s="305"/>
      <c r="J588" s="306"/>
      <c r="K588" s="306"/>
      <c r="L588" s="307"/>
      <c r="M588" s="306"/>
      <c r="N588" s="305"/>
      <c r="O588" s="305"/>
      <c r="P588" s="305"/>
      <c r="Q588" s="305"/>
      <c r="R588" s="305"/>
      <c r="S588" s="318"/>
      <c r="T588" s="290"/>
      <c r="U588" s="291"/>
      <c r="V588" s="290"/>
      <c r="W588" s="290"/>
      <c r="X588" s="290"/>
      <c r="Y588" s="290"/>
      <c r="Z588" s="290"/>
      <c r="AA588" s="290"/>
      <c r="AB588" s="290"/>
      <c r="AC588" s="292"/>
    </row>
    <row r="589" spans="3:29" customFormat="1" ht="15" customHeight="1" x14ac:dyDescent="0.25">
      <c r="C589" s="259"/>
      <c r="D589" s="248"/>
      <c r="E589" s="305"/>
      <c r="F589" s="305"/>
      <c r="G589" s="305"/>
      <c r="H589" s="305"/>
      <c r="I589" s="305"/>
      <c r="J589" s="306"/>
      <c r="K589" s="306"/>
      <c r="L589" s="307"/>
      <c r="M589" s="306"/>
      <c r="N589" s="305"/>
      <c r="O589" s="305"/>
      <c r="P589" s="305"/>
      <c r="Q589" s="305"/>
      <c r="R589" s="305"/>
      <c r="S589" s="318"/>
      <c r="T589" s="290"/>
      <c r="U589" s="291"/>
      <c r="V589" s="290"/>
      <c r="W589" s="290"/>
      <c r="X589" s="290"/>
      <c r="Y589" s="290"/>
      <c r="Z589" s="290"/>
      <c r="AA589" s="290"/>
      <c r="AB589" s="290"/>
      <c r="AC589" s="292"/>
    </row>
    <row r="590" spans="3:29" customFormat="1" ht="15" customHeight="1" x14ac:dyDescent="0.25">
      <c r="C590" s="259"/>
      <c r="D590" s="248"/>
      <c r="E590" s="305"/>
      <c r="F590" s="305"/>
      <c r="G590" s="305"/>
      <c r="H590" s="305"/>
      <c r="I590" s="305"/>
      <c r="J590" s="306"/>
      <c r="K590" s="306"/>
      <c r="L590" s="307"/>
      <c r="M590" s="306"/>
      <c r="N590" s="305"/>
      <c r="O590" s="305"/>
      <c r="P590" s="305"/>
      <c r="Q590" s="305"/>
      <c r="R590" s="305"/>
      <c r="S590" s="318"/>
      <c r="T590" s="290"/>
      <c r="U590" s="291"/>
      <c r="V590" s="290"/>
      <c r="W590" s="290"/>
      <c r="X590" s="290"/>
      <c r="Y590" s="290"/>
      <c r="Z590" s="290"/>
      <c r="AA590" s="290"/>
      <c r="AB590" s="290"/>
      <c r="AC590" s="292"/>
    </row>
    <row r="591" spans="3:29" customFormat="1" ht="15" customHeight="1" x14ac:dyDescent="0.25">
      <c r="C591" s="259"/>
      <c r="D591" s="248"/>
      <c r="E591" s="305"/>
      <c r="F591" s="305"/>
      <c r="G591" s="305"/>
      <c r="H591" s="305"/>
      <c r="I591" s="305"/>
      <c r="J591" s="306"/>
      <c r="K591" s="306"/>
      <c r="L591" s="307"/>
      <c r="M591" s="306"/>
      <c r="N591" s="305"/>
      <c r="O591" s="305"/>
      <c r="P591" s="305"/>
      <c r="Q591" s="305"/>
      <c r="R591" s="305"/>
      <c r="S591" s="318"/>
      <c r="T591" s="290"/>
      <c r="U591" s="291"/>
      <c r="V591" s="290"/>
      <c r="W591" s="290"/>
      <c r="X591" s="290"/>
      <c r="Y591" s="290"/>
      <c r="Z591" s="290"/>
      <c r="AA591" s="290"/>
      <c r="AB591" s="290"/>
      <c r="AC591" s="292"/>
    </row>
    <row r="592" spans="3:29" customFormat="1" ht="15" customHeight="1" x14ac:dyDescent="0.25">
      <c r="C592" s="259"/>
      <c r="D592" s="248"/>
      <c r="E592" s="305"/>
      <c r="F592" s="305"/>
      <c r="G592" s="305"/>
      <c r="H592" s="305"/>
      <c r="I592" s="305"/>
      <c r="J592" s="306"/>
      <c r="K592" s="306"/>
      <c r="L592" s="307"/>
      <c r="M592" s="306"/>
      <c r="N592" s="305"/>
      <c r="O592" s="305"/>
      <c r="P592" s="305"/>
      <c r="Q592" s="305"/>
      <c r="R592" s="305"/>
      <c r="S592" s="318"/>
      <c r="T592" s="290"/>
      <c r="U592" s="291"/>
      <c r="V592" s="290"/>
      <c r="W592" s="290"/>
      <c r="X592" s="290"/>
      <c r="Y592" s="290"/>
      <c r="Z592" s="290"/>
      <c r="AA592" s="290"/>
      <c r="AB592" s="290"/>
      <c r="AC592" s="292"/>
    </row>
    <row r="593" spans="3:29" customFormat="1" ht="15" customHeight="1" x14ac:dyDescent="0.25">
      <c r="C593" s="259"/>
      <c r="D593" s="248"/>
      <c r="E593" s="305"/>
      <c r="F593" s="305"/>
      <c r="G593" s="305"/>
      <c r="H593" s="305"/>
      <c r="I593" s="305"/>
      <c r="J593" s="306"/>
      <c r="K593" s="306"/>
      <c r="L593" s="307"/>
      <c r="M593" s="306"/>
      <c r="N593" s="305"/>
      <c r="O593" s="305"/>
      <c r="P593" s="305"/>
      <c r="Q593" s="305"/>
      <c r="R593" s="305"/>
      <c r="S593" s="318"/>
      <c r="T593" s="290"/>
      <c r="U593" s="291"/>
      <c r="V593" s="290"/>
      <c r="W593" s="290"/>
      <c r="X593" s="290"/>
      <c r="Y593" s="290"/>
      <c r="Z593" s="290"/>
      <c r="AA593" s="290"/>
      <c r="AB593" s="290"/>
      <c r="AC593" s="292"/>
    </row>
    <row r="594" spans="3:29" customFormat="1" ht="15" customHeight="1" x14ac:dyDescent="0.25">
      <c r="C594" s="259"/>
      <c r="D594" s="248"/>
      <c r="E594" s="305"/>
      <c r="F594" s="305"/>
      <c r="G594" s="305"/>
      <c r="H594" s="305"/>
      <c r="I594" s="305"/>
      <c r="J594" s="306"/>
      <c r="K594" s="306"/>
      <c r="L594" s="307"/>
      <c r="M594" s="306"/>
      <c r="N594" s="305"/>
      <c r="O594" s="305"/>
      <c r="P594" s="305"/>
      <c r="Q594" s="305"/>
      <c r="R594" s="305"/>
      <c r="S594" s="318"/>
      <c r="T594" s="290"/>
      <c r="U594" s="291"/>
      <c r="V594" s="290"/>
      <c r="W594" s="290"/>
      <c r="X594" s="290"/>
      <c r="Y594" s="290"/>
      <c r="Z594" s="290"/>
      <c r="AA594" s="290"/>
      <c r="AB594" s="290"/>
      <c r="AC594" s="292"/>
    </row>
    <row r="595" spans="3:29" customFormat="1" ht="15" customHeight="1" x14ac:dyDescent="0.25">
      <c r="C595" s="259"/>
      <c r="D595" s="248"/>
      <c r="E595" s="305"/>
      <c r="F595" s="305"/>
      <c r="G595" s="305"/>
      <c r="H595" s="305"/>
      <c r="I595" s="305"/>
      <c r="J595" s="306"/>
      <c r="K595" s="306"/>
      <c r="L595" s="307"/>
      <c r="M595" s="306"/>
      <c r="N595" s="305"/>
      <c r="O595" s="305"/>
      <c r="P595" s="305"/>
      <c r="Q595" s="305"/>
      <c r="R595" s="305"/>
      <c r="S595" s="318"/>
      <c r="T595" s="290"/>
      <c r="U595" s="291"/>
      <c r="V595" s="290"/>
      <c r="W595" s="290"/>
      <c r="X595" s="290"/>
      <c r="Y595" s="290"/>
      <c r="Z595" s="290"/>
      <c r="AA595" s="290"/>
      <c r="AB595" s="290"/>
      <c r="AC595" s="292"/>
    </row>
    <row r="596" spans="3:29" customFormat="1" ht="15" customHeight="1" x14ac:dyDescent="0.25">
      <c r="C596" s="259"/>
      <c r="D596" s="248"/>
      <c r="E596" s="305"/>
      <c r="F596" s="305"/>
      <c r="G596" s="305"/>
      <c r="H596" s="305"/>
      <c r="I596" s="305"/>
      <c r="J596" s="306"/>
      <c r="K596" s="306"/>
      <c r="L596" s="307"/>
      <c r="M596" s="306"/>
      <c r="N596" s="305"/>
      <c r="O596" s="305"/>
      <c r="P596" s="305"/>
      <c r="Q596" s="305"/>
      <c r="R596" s="305"/>
      <c r="S596" s="318"/>
      <c r="T596" s="290"/>
      <c r="U596" s="291"/>
      <c r="V596" s="290"/>
      <c r="W596" s="290"/>
      <c r="X596" s="290"/>
      <c r="Y596" s="290"/>
      <c r="Z596" s="290"/>
      <c r="AA596" s="290"/>
      <c r="AB596" s="290"/>
      <c r="AC596" s="292"/>
    </row>
    <row r="597" spans="3:29" customFormat="1" ht="15" customHeight="1" x14ac:dyDescent="0.25">
      <c r="C597" s="259"/>
      <c r="D597" s="248"/>
      <c r="E597" s="305"/>
      <c r="F597" s="305"/>
      <c r="G597" s="305"/>
      <c r="H597" s="305"/>
      <c r="I597" s="305"/>
      <c r="J597" s="306"/>
      <c r="K597" s="306"/>
      <c r="L597" s="307"/>
      <c r="M597" s="306"/>
      <c r="N597" s="305"/>
      <c r="O597" s="305"/>
      <c r="P597" s="305"/>
      <c r="Q597" s="305"/>
      <c r="R597" s="305"/>
      <c r="S597" s="318"/>
      <c r="T597" s="290"/>
      <c r="U597" s="291"/>
      <c r="V597" s="290"/>
      <c r="W597" s="290"/>
      <c r="X597" s="290"/>
      <c r="Y597" s="290"/>
      <c r="Z597" s="290"/>
      <c r="AA597" s="290"/>
      <c r="AB597" s="290"/>
      <c r="AC597" s="292"/>
    </row>
    <row r="598" spans="3:29" customFormat="1" ht="15" customHeight="1" x14ac:dyDescent="0.25">
      <c r="C598" s="259"/>
      <c r="D598" s="248"/>
      <c r="E598" s="305"/>
      <c r="F598" s="305"/>
      <c r="G598" s="305"/>
      <c r="H598" s="305"/>
      <c r="I598" s="305"/>
      <c r="J598" s="306"/>
      <c r="K598" s="306"/>
      <c r="L598" s="307"/>
      <c r="M598" s="306"/>
      <c r="N598" s="305"/>
      <c r="O598" s="305"/>
      <c r="P598" s="305"/>
      <c r="Q598" s="305"/>
      <c r="R598" s="305"/>
      <c r="S598" s="318"/>
      <c r="T598" s="290"/>
      <c r="U598" s="291"/>
      <c r="V598" s="290"/>
      <c r="W598" s="290"/>
      <c r="X598" s="290"/>
      <c r="Y598" s="290"/>
      <c r="Z598" s="290"/>
      <c r="AA598" s="290"/>
      <c r="AB598" s="290"/>
      <c r="AC598" s="292"/>
    </row>
    <row r="599" spans="3:29" customFormat="1" ht="15" customHeight="1" x14ac:dyDescent="0.25">
      <c r="C599" s="259"/>
      <c r="D599" s="248"/>
      <c r="E599" s="305"/>
      <c r="F599" s="305"/>
      <c r="G599" s="305"/>
      <c r="H599" s="305"/>
      <c r="I599" s="305"/>
      <c r="J599" s="306"/>
      <c r="K599" s="306"/>
      <c r="L599" s="307"/>
      <c r="M599" s="306"/>
      <c r="N599" s="305"/>
      <c r="O599" s="305"/>
      <c r="P599" s="305"/>
      <c r="Q599" s="305"/>
      <c r="R599" s="305"/>
      <c r="S599" s="318"/>
      <c r="T599" s="290"/>
      <c r="U599" s="291"/>
      <c r="V599" s="290"/>
      <c r="W599" s="290"/>
      <c r="X599" s="290"/>
      <c r="Y599" s="290"/>
      <c r="Z599" s="290"/>
      <c r="AA599" s="290"/>
      <c r="AB599" s="290"/>
      <c r="AC599" s="292"/>
    </row>
    <row r="600" spans="3:29" customFormat="1" ht="15" customHeight="1" x14ac:dyDescent="0.25">
      <c r="C600" s="259"/>
      <c r="D600" s="248"/>
      <c r="E600" s="305"/>
      <c r="F600" s="305"/>
      <c r="G600" s="305"/>
      <c r="H600" s="305"/>
      <c r="I600" s="305"/>
      <c r="J600" s="306"/>
      <c r="K600" s="306"/>
      <c r="L600" s="307"/>
      <c r="M600" s="306"/>
      <c r="N600" s="305"/>
      <c r="O600" s="305"/>
      <c r="P600" s="305"/>
      <c r="Q600" s="305"/>
      <c r="R600" s="305"/>
      <c r="S600" s="318"/>
      <c r="T600" s="290"/>
      <c r="U600" s="291"/>
      <c r="V600" s="290"/>
      <c r="W600" s="290"/>
      <c r="X600" s="290"/>
      <c r="Y600" s="290"/>
      <c r="Z600" s="290"/>
      <c r="AA600" s="290"/>
      <c r="AB600" s="290"/>
      <c r="AC600" s="292"/>
    </row>
    <row r="601" spans="3:29" customFormat="1" ht="15" customHeight="1" x14ac:dyDescent="0.25">
      <c r="C601" s="259"/>
      <c r="D601" s="248"/>
      <c r="E601" s="305"/>
      <c r="F601" s="305"/>
      <c r="G601" s="305"/>
      <c r="H601" s="305"/>
      <c r="I601" s="305"/>
      <c r="J601" s="306"/>
      <c r="K601" s="306"/>
      <c r="L601" s="307"/>
      <c r="M601" s="306"/>
      <c r="N601" s="305"/>
      <c r="O601" s="305"/>
      <c r="P601" s="305"/>
      <c r="Q601" s="305"/>
      <c r="R601" s="305"/>
      <c r="S601" s="318"/>
      <c r="T601" s="290"/>
      <c r="U601" s="291"/>
      <c r="V601" s="290"/>
      <c r="W601" s="290"/>
      <c r="X601" s="290"/>
      <c r="Y601" s="290"/>
      <c r="Z601" s="290"/>
      <c r="AA601" s="290"/>
      <c r="AB601" s="290"/>
      <c r="AC601" s="292"/>
    </row>
    <row r="602" spans="3:29" customFormat="1" ht="15" customHeight="1" x14ac:dyDescent="0.25">
      <c r="C602" s="259"/>
      <c r="D602" s="248"/>
      <c r="E602" s="305"/>
      <c r="F602" s="305"/>
      <c r="G602" s="305"/>
      <c r="H602" s="305"/>
      <c r="I602" s="305"/>
      <c r="J602" s="306"/>
      <c r="K602" s="306"/>
      <c r="L602" s="307"/>
      <c r="M602" s="306"/>
      <c r="N602" s="305"/>
      <c r="O602" s="305"/>
      <c r="P602" s="305"/>
      <c r="Q602" s="305"/>
      <c r="R602" s="305"/>
      <c r="S602" s="318"/>
      <c r="T602" s="290"/>
      <c r="U602" s="291"/>
      <c r="V602" s="290"/>
      <c r="W602" s="290"/>
      <c r="X602" s="290"/>
      <c r="Y602" s="290"/>
      <c r="Z602" s="290"/>
      <c r="AA602" s="290"/>
      <c r="AB602" s="290"/>
      <c r="AC602" s="292"/>
    </row>
    <row r="603" spans="3:29" customFormat="1" ht="15" customHeight="1" x14ac:dyDescent="0.25">
      <c r="C603" s="259"/>
      <c r="D603" s="248"/>
      <c r="E603" s="305"/>
      <c r="F603" s="305"/>
      <c r="G603" s="305"/>
      <c r="H603" s="305"/>
      <c r="I603" s="305"/>
      <c r="J603" s="306"/>
      <c r="K603" s="306"/>
      <c r="L603" s="307"/>
      <c r="M603" s="306"/>
      <c r="N603" s="305"/>
      <c r="O603" s="305"/>
      <c r="P603" s="305"/>
      <c r="Q603" s="305"/>
      <c r="R603" s="305"/>
      <c r="S603" s="318"/>
      <c r="T603" s="290"/>
      <c r="U603" s="291"/>
      <c r="V603" s="290"/>
      <c r="W603" s="290"/>
      <c r="X603" s="290"/>
      <c r="Y603" s="290"/>
      <c r="Z603" s="290"/>
      <c r="AA603" s="290"/>
      <c r="AB603" s="290"/>
      <c r="AC603" s="292"/>
    </row>
    <row r="604" spans="3:29" customFormat="1" ht="15" customHeight="1" x14ac:dyDescent="0.25">
      <c r="C604" s="259"/>
      <c r="D604" s="248"/>
      <c r="E604" s="305"/>
      <c r="F604" s="305"/>
      <c r="G604" s="305"/>
      <c r="H604" s="305"/>
      <c r="I604" s="305"/>
      <c r="J604" s="306"/>
      <c r="K604" s="306"/>
      <c r="L604" s="307"/>
      <c r="M604" s="306"/>
      <c r="N604" s="305"/>
      <c r="O604" s="305"/>
      <c r="P604" s="305"/>
      <c r="Q604" s="305"/>
      <c r="R604" s="305"/>
      <c r="S604" s="318"/>
      <c r="T604" s="290"/>
      <c r="U604" s="291"/>
      <c r="V604" s="290"/>
      <c r="W604" s="290"/>
      <c r="X604" s="290"/>
      <c r="Y604" s="290"/>
      <c r="Z604" s="290"/>
      <c r="AA604" s="290"/>
      <c r="AB604" s="290"/>
      <c r="AC604" s="292"/>
    </row>
    <row r="605" spans="3:29" customFormat="1" ht="15" customHeight="1" x14ac:dyDescent="0.25">
      <c r="C605" s="259"/>
      <c r="D605" s="248"/>
      <c r="E605" s="305"/>
      <c r="F605" s="305"/>
      <c r="G605" s="305"/>
      <c r="H605" s="305"/>
      <c r="I605" s="305"/>
      <c r="J605" s="306"/>
      <c r="K605" s="306"/>
      <c r="L605" s="307"/>
      <c r="M605" s="306"/>
      <c r="N605" s="305"/>
      <c r="O605" s="305"/>
      <c r="P605" s="305"/>
      <c r="Q605" s="305"/>
      <c r="R605" s="305"/>
      <c r="S605" s="318"/>
      <c r="T605" s="290"/>
      <c r="U605" s="291"/>
      <c r="V605" s="290"/>
      <c r="W605" s="290"/>
      <c r="X605" s="290"/>
      <c r="Y605" s="290"/>
      <c r="Z605" s="290"/>
      <c r="AA605" s="290"/>
      <c r="AB605" s="290"/>
      <c r="AC605" s="292"/>
    </row>
    <row r="606" spans="3:29" customFormat="1" ht="15" customHeight="1" x14ac:dyDescent="0.25">
      <c r="C606" s="259"/>
      <c r="D606" s="248"/>
      <c r="E606" s="305"/>
      <c r="F606" s="305"/>
      <c r="G606" s="305"/>
      <c r="H606" s="305"/>
      <c r="I606" s="305"/>
      <c r="J606" s="306"/>
      <c r="K606" s="306"/>
      <c r="L606" s="307"/>
      <c r="M606" s="306"/>
      <c r="N606" s="305"/>
      <c r="O606" s="305"/>
      <c r="P606" s="305"/>
      <c r="Q606" s="305"/>
      <c r="R606" s="305"/>
      <c r="S606" s="318"/>
      <c r="T606" s="290"/>
      <c r="U606" s="291"/>
      <c r="V606" s="290"/>
      <c r="W606" s="290"/>
      <c r="X606" s="290"/>
      <c r="Y606" s="290"/>
      <c r="Z606" s="290"/>
      <c r="AA606" s="290"/>
      <c r="AB606" s="290"/>
      <c r="AC606" s="292"/>
    </row>
    <row r="607" spans="3:29" customFormat="1" ht="15" customHeight="1" x14ac:dyDescent="0.25">
      <c r="C607" s="259"/>
      <c r="D607" s="248"/>
      <c r="E607" s="305"/>
      <c r="F607" s="305"/>
      <c r="G607" s="305"/>
      <c r="H607" s="305"/>
      <c r="I607" s="305"/>
      <c r="J607" s="306"/>
      <c r="K607" s="306"/>
      <c r="L607" s="307"/>
      <c r="M607" s="306"/>
      <c r="N607" s="305"/>
      <c r="O607" s="305"/>
      <c r="P607" s="305"/>
      <c r="Q607" s="305"/>
      <c r="R607" s="305"/>
      <c r="S607" s="318"/>
      <c r="T607" s="290"/>
      <c r="U607" s="291"/>
      <c r="V607" s="290"/>
      <c r="W607" s="290"/>
      <c r="X607" s="290"/>
      <c r="Y607" s="290"/>
      <c r="Z607" s="290"/>
      <c r="AA607" s="290"/>
      <c r="AB607" s="290"/>
      <c r="AC607" s="292"/>
    </row>
    <row r="608" spans="3:29" customFormat="1" ht="15" customHeight="1" x14ac:dyDescent="0.25">
      <c r="C608" s="259"/>
      <c r="D608" s="248"/>
      <c r="E608" s="305"/>
      <c r="F608" s="305"/>
      <c r="G608" s="305"/>
      <c r="H608" s="305"/>
      <c r="I608" s="305"/>
      <c r="J608" s="306"/>
      <c r="K608" s="306"/>
      <c r="L608" s="307"/>
      <c r="M608" s="306"/>
      <c r="N608" s="305"/>
      <c r="O608" s="305"/>
      <c r="P608" s="305"/>
      <c r="Q608" s="305"/>
      <c r="R608" s="305"/>
      <c r="S608" s="318"/>
      <c r="T608" s="290"/>
      <c r="U608" s="291"/>
      <c r="V608" s="290"/>
      <c r="W608" s="290"/>
      <c r="X608" s="290"/>
      <c r="Y608" s="290"/>
      <c r="Z608" s="290"/>
      <c r="AA608" s="290"/>
      <c r="AB608" s="290"/>
      <c r="AC608" s="292"/>
    </row>
    <row r="609" spans="3:29" customFormat="1" ht="15" customHeight="1" x14ac:dyDescent="0.25">
      <c r="C609" s="259"/>
      <c r="D609" s="248"/>
      <c r="E609" s="305"/>
      <c r="F609" s="305"/>
      <c r="G609" s="305"/>
      <c r="H609" s="305"/>
      <c r="I609" s="305"/>
      <c r="J609" s="306"/>
      <c r="K609" s="306"/>
      <c r="L609" s="307"/>
      <c r="M609" s="306"/>
      <c r="N609" s="305"/>
      <c r="O609" s="305"/>
      <c r="P609" s="305"/>
      <c r="Q609" s="305"/>
      <c r="R609" s="305"/>
      <c r="S609" s="318"/>
      <c r="T609" s="290"/>
      <c r="U609" s="291"/>
      <c r="V609" s="290"/>
      <c r="W609" s="290"/>
      <c r="X609" s="290"/>
      <c r="Y609" s="290"/>
      <c r="Z609" s="290"/>
      <c r="AA609" s="290"/>
      <c r="AB609" s="290"/>
      <c r="AC609" s="292"/>
    </row>
    <row r="610" spans="3:29" customFormat="1" ht="15" customHeight="1" x14ac:dyDescent="0.25">
      <c r="C610" s="259"/>
      <c r="D610" s="248"/>
      <c r="E610" s="305"/>
      <c r="F610" s="305"/>
      <c r="G610" s="305"/>
      <c r="H610" s="305"/>
      <c r="I610" s="305"/>
      <c r="J610" s="306"/>
      <c r="K610" s="306"/>
      <c r="L610" s="307"/>
      <c r="M610" s="306"/>
      <c r="N610" s="305"/>
      <c r="O610" s="305"/>
      <c r="P610" s="305"/>
      <c r="Q610" s="305"/>
      <c r="R610" s="305"/>
      <c r="S610" s="318"/>
      <c r="T610" s="290"/>
      <c r="U610" s="291"/>
      <c r="V610" s="290"/>
      <c r="W610" s="290"/>
      <c r="X610" s="290"/>
      <c r="Y610" s="290"/>
      <c r="Z610" s="290"/>
      <c r="AA610" s="290"/>
      <c r="AB610" s="290"/>
      <c r="AC610" s="292"/>
    </row>
    <row r="611" spans="3:29" customFormat="1" ht="15" customHeight="1" x14ac:dyDescent="0.25">
      <c r="C611" s="259"/>
      <c r="D611" s="248"/>
      <c r="E611" s="305"/>
      <c r="F611" s="305"/>
      <c r="G611" s="305"/>
      <c r="H611" s="305"/>
      <c r="I611" s="305"/>
      <c r="J611" s="306"/>
      <c r="K611" s="306"/>
      <c r="L611" s="307"/>
      <c r="M611" s="306"/>
      <c r="N611" s="305"/>
      <c r="O611" s="305"/>
      <c r="P611" s="305"/>
      <c r="Q611" s="305"/>
      <c r="R611" s="305"/>
      <c r="S611" s="318"/>
      <c r="T611" s="290"/>
      <c r="U611" s="291"/>
      <c r="V611" s="290"/>
      <c r="W611" s="290"/>
      <c r="X611" s="290"/>
      <c r="Y611" s="290"/>
      <c r="Z611" s="290"/>
      <c r="AA611" s="290"/>
      <c r="AB611" s="290"/>
      <c r="AC611" s="292"/>
    </row>
    <row r="612" spans="3:29" customFormat="1" ht="15" customHeight="1" x14ac:dyDescent="0.25">
      <c r="C612" s="259"/>
      <c r="D612" s="248"/>
      <c r="E612" s="305"/>
      <c r="F612" s="305"/>
      <c r="G612" s="305"/>
      <c r="H612" s="305"/>
      <c r="I612" s="305"/>
      <c r="J612" s="306"/>
      <c r="K612" s="306"/>
      <c r="L612" s="307"/>
      <c r="M612" s="306"/>
      <c r="N612" s="305"/>
      <c r="O612" s="305"/>
      <c r="P612" s="305"/>
      <c r="Q612" s="305"/>
      <c r="R612" s="305"/>
      <c r="S612" s="318"/>
      <c r="T612" s="290"/>
      <c r="U612" s="291"/>
      <c r="V612" s="290"/>
      <c r="W612" s="290"/>
      <c r="X612" s="290"/>
      <c r="Y612" s="290"/>
      <c r="Z612" s="290"/>
      <c r="AA612" s="290"/>
      <c r="AB612" s="290"/>
      <c r="AC612" s="292"/>
    </row>
    <row r="613" spans="3:29" customFormat="1" ht="15" customHeight="1" x14ac:dyDescent="0.25">
      <c r="C613" s="259"/>
      <c r="D613" s="248"/>
      <c r="E613" s="305"/>
      <c r="F613" s="305"/>
      <c r="G613" s="305"/>
      <c r="H613" s="305"/>
      <c r="I613" s="305"/>
      <c r="J613" s="306"/>
      <c r="K613" s="306"/>
      <c r="L613" s="307"/>
      <c r="M613" s="306"/>
      <c r="N613" s="305"/>
      <c r="O613" s="305"/>
      <c r="P613" s="305"/>
      <c r="Q613" s="305"/>
      <c r="R613" s="305"/>
      <c r="S613" s="318"/>
      <c r="T613" s="290"/>
      <c r="U613" s="291"/>
      <c r="V613" s="290"/>
      <c r="W613" s="290"/>
      <c r="X613" s="290"/>
      <c r="Y613" s="290"/>
      <c r="Z613" s="290"/>
      <c r="AA613" s="290"/>
      <c r="AB613" s="290"/>
      <c r="AC613" s="292"/>
    </row>
    <row r="614" spans="3:29" customFormat="1" ht="15" customHeight="1" x14ac:dyDescent="0.25">
      <c r="C614" s="259"/>
      <c r="D614" s="248"/>
      <c r="E614" s="305"/>
      <c r="F614" s="305"/>
      <c r="G614" s="305"/>
      <c r="H614" s="305"/>
      <c r="I614" s="305"/>
      <c r="J614" s="306"/>
      <c r="K614" s="306"/>
      <c r="L614" s="307"/>
      <c r="M614" s="306"/>
      <c r="N614" s="305"/>
      <c r="O614" s="305"/>
      <c r="P614" s="305"/>
      <c r="Q614" s="305"/>
      <c r="R614" s="305"/>
      <c r="S614" s="318"/>
      <c r="T614" s="290"/>
      <c r="U614" s="291"/>
      <c r="V614" s="290"/>
      <c r="W614" s="290"/>
      <c r="X614" s="290"/>
      <c r="Y614" s="290"/>
      <c r="Z614" s="290"/>
      <c r="AA614" s="290"/>
      <c r="AB614" s="290"/>
      <c r="AC614" s="292"/>
    </row>
    <row r="615" spans="3:29" customFormat="1" ht="15" customHeight="1" x14ac:dyDescent="0.25">
      <c r="C615" s="259"/>
      <c r="D615" s="248"/>
      <c r="E615" s="305"/>
      <c r="F615" s="305"/>
      <c r="G615" s="305"/>
      <c r="H615" s="305"/>
      <c r="I615" s="305"/>
      <c r="J615" s="306"/>
      <c r="K615" s="306"/>
      <c r="L615" s="307"/>
      <c r="M615" s="306"/>
      <c r="N615" s="305"/>
      <c r="O615" s="305"/>
      <c r="P615" s="305"/>
      <c r="Q615" s="305"/>
      <c r="R615" s="305"/>
      <c r="S615" s="318"/>
      <c r="T615" s="290"/>
      <c r="U615" s="291"/>
      <c r="V615" s="290"/>
      <c r="W615" s="290"/>
      <c r="X615" s="290"/>
      <c r="Y615" s="290"/>
      <c r="Z615" s="290"/>
      <c r="AA615" s="290"/>
      <c r="AB615" s="290"/>
      <c r="AC615" s="292"/>
    </row>
    <row r="616" spans="3:29" customFormat="1" ht="15" customHeight="1" x14ac:dyDescent="0.25">
      <c r="C616" s="259"/>
      <c r="D616" s="248"/>
      <c r="E616" s="305"/>
      <c r="F616" s="305"/>
      <c r="G616" s="305"/>
      <c r="H616" s="305"/>
      <c r="I616" s="305"/>
      <c r="J616" s="306"/>
      <c r="K616" s="306"/>
      <c r="L616" s="307"/>
      <c r="M616" s="306"/>
      <c r="N616" s="305"/>
      <c r="O616" s="305"/>
      <c r="P616" s="305"/>
      <c r="Q616" s="305"/>
      <c r="R616" s="305"/>
      <c r="S616" s="318"/>
      <c r="T616" s="290"/>
      <c r="U616" s="291"/>
      <c r="V616" s="290"/>
      <c r="W616" s="290"/>
      <c r="X616" s="290"/>
      <c r="Y616" s="290"/>
      <c r="Z616" s="290"/>
      <c r="AA616" s="290"/>
      <c r="AB616" s="290"/>
      <c r="AC616" s="292"/>
    </row>
    <row r="617" spans="3:29" customFormat="1" ht="15" customHeight="1" x14ac:dyDescent="0.25">
      <c r="C617" s="259"/>
      <c r="D617" s="248"/>
      <c r="E617" s="305"/>
      <c r="F617" s="305"/>
      <c r="G617" s="305"/>
      <c r="H617" s="305"/>
      <c r="I617" s="305"/>
      <c r="J617" s="306"/>
      <c r="K617" s="306"/>
      <c r="L617" s="307"/>
      <c r="M617" s="306"/>
      <c r="N617" s="305"/>
      <c r="O617" s="305"/>
      <c r="P617" s="305"/>
      <c r="Q617" s="305"/>
      <c r="R617" s="305"/>
      <c r="S617" s="318"/>
      <c r="T617" s="290"/>
      <c r="U617" s="291"/>
      <c r="V617" s="290"/>
      <c r="W617" s="290"/>
      <c r="X617" s="290"/>
      <c r="Y617" s="290"/>
      <c r="Z617" s="290"/>
      <c r="AA617" s="290"/>
      <c r="AB617" s="290"/>
      <c r="AC617" s="292"/>
    </row>
    <row r="618" spans="3:29" customFormat="1" ht="15" customHeight="1" x14ac:dyDescent="0.25">
      <c r="C618" s="259"/>
      <c r="D618" s="248"/>
      <c r="E618" s="305"/>
      <c r="F618" s="305"/>
      <c r="G618" s="305"/>
      <c r="H618" s="305"/>
      <c r="I618" s="305"/>
      <c r="J618" s="306"/>
      <c r="K618" s="306"/>
      <c r="L618" s="307"/>
      <c r="M618" s="306"/>
      <c r="N618" s="305"/>
      <c r="O618" s="305"/>
      <c r="P618" s="305"/>
      <c r="Q618" s="305"/>
      <c r="R618" s="305"/>
      <c r="S618" s="318"/>
      <c r="T618" s="290"/>
      <c r="U618" s="291"/>
      <c r="V618" s="290"/>
      <c r="W618" s="290"/>
      <c r="X618" s="290"/>
      <c r="Y618" s="290"/>
      <c r="Z618" s="290"/>
      <c r="AA618" s="290"/>
      <c r="AB618" s="290"/>
      <c r="AC618" s="292"/>
    </row>
    <row r="619" spans="3:29" customFormat="1" ht="15" customHeight="1" x14ac:dyDescent="0.25">
      <c r="C619" s="259"/>
      <c r="D619" s="248"/>
      <c r="E619" s="305"/>
      <c r="F619" s="305"/>
      <c r="G619" s="305"/>
      <c r="H619" s="305"/>
      <c r="I619" s="305"/>
      <c r="J619" s="306"/>
      <c r="K619" s="306"/>
      <c r="L619" s="307"/>
      <c r="M619" s="306"/>
      <c r="N619" s="305"/>
      <c r="O619" s="305"/>
      <c r="P619" s="305"/>
      <c r="Q619" s="305"/>
      <c r="R619" s="305"/>
      <c r="S619" s="318"/>
      <c r="T619" s="290"/>
      <c r="U619" s="291"/>
      <c r="V619" s="290"/>
      <c r="W619" s="290"/>
      <c r="X619" s="290"/>
      <c r="Y619" s="290"/>
      <c r="Z619" s="290"/>
      <c r="AA619" s="290"/>
      <c r="AB619" s="290"/>
      <c r="AC619" s="292"/>
    </row>
    <row r="620" spans="3:29" customFormat="1" ht="15" customHeight="1" x14ac:dyDescent="0.25">
      <c r="C620" s="259"/>
      <c r="D620" s="248"/>
      <c r="E620" s="305"/>
      <c r="F620" s="305"/>
      <c r="G620" s="305"/>
      <c r="H620" s="305"/>
      <c r="I620" s="305"/>
      <c r="J620" s="306"/>
      <c r="K620" s="306"/>
      <c r="L620" s="307"/>
      <c r="M620" s="306"/>
      <c r="N620" s="305"/>
      <c r="O620" s="305"/>
      <c r="P620" s="305"/>
      <c r="Q620" s="305"/>
      <c r="R620" s="305"/>
      <c r="S620" s="318"/>
      <c r="T620" s="290"/>
      <c r="U620" s="291"/>
      <c r="V620" s="290"/>
      <c r="W620" s="290"/>
      <c r="X620" s="290"/>
      <c r="Y620" s="290"/>
      <c r="Z620" s="290"/>
      <c r="AA620" s="290"/>
      <c r="AB620" s="290"/>
      <c r="AC620" s="292"/>
    </row>
    <row r="621" spans="3:29" customFormat="1" ht="15" customHeight="1" x14ac:dyDescent="0.25">
      <c r="C621" s="259"/>
      <c r="D621" s="248"/>
      <c r="E621" s="305"/>
      <c r="F621" s="305"/>
      <c r="G621" s="305"/>
      <c r="H621" s="305"/>
      <c r="I621" s="305"/>
      <c r="J621" s="306"/>
      <c r="K621" s="306"/>
      <c r="L621" s="307"/>
      <c r="M621" s="306"/>
      <c r="N621" s="305"/>
      <c r="O621" s="305"/>
      <c r="P621" s="305"/>
      <c r="Q621" s="305"/>
      <c r="R621" s="305"/>
      <c r="S621" s="318"/>
      <c r="T621" s="290"/>
      <c r="U621" s="291"/>
      <c r="V621" s="290"/>
      <c r="W621" s="290"/>
      <c r="X621" s="290"/>
      <c r="Y621" s="290"/>
      <c r="Z621" s="290"/>
      <c r="AA621" s="290"/>
      <c r="AB621" s="290"/>
      <c r="AC621" s="292"/>
    </row>
    <row r="622" spans="3:29" customFormat="1" ht="15" customHeight="1" x14ac:dyDescent="0.25">
      <c r="C622" s="259"/>
      <c r="D622" s="248"/>
      <c r="E622" s="305"/>
      <c r="F622" s="305"/>
      <c r="G622" s="305"/>
      <c r="H622" s="305"/>
      <c r="I622" s="305"/>
      <c r="J622" s="306"/>
      <c r="K622" s="306"/>
      <c r="L622" s="307"/>
      <c r="M622" s="306"/>
      <c r="N622" s="305"/>
      <c r="O622" s="305"/>
      <c r="P622" s="305"/>
      <c r="Q622" s="305"/>
      <c r="R622" s="305"/>
      <c r="S622" s="318"/>
      <c r="T622" s="290"/>
      <c r="U622" s="291"/>
      <c r="V622" s="290"/>
      <c r="W622" s="290"/>
      <c r="X622" s="290"/>
      <c r="Y622" s="290"/>
      <c r="Z622" s="290"/>
      <c r="AA622" s="290"/>
      <c r="AB622" s="290"/>
      <c r="AC622" s="292"/>
    </row>
    <row r="623" spans="3:29" customFormat="1" ht="15" customHeight="1" x14ac:dyDescent="0.25">
      <c r="C623" s="259"/>
      <c r="D623" s="248"/>
      <c r="E623" s="305"/>
      <c r="F623" s="305"/>
      <c r="G623" s="305"/>
      <c r="H623" s="305"/>
      <c r="I623" s="305"/>
      <c r="J623" s="306"/>
      <c r="K623" s="306"/>
      <c r="L623" s="307"/>
      <c r="M623" s="306"/>
      <c r="N623" s="305"/>
      <c r="O623" s="305"/>
      <c r="P623" s="305"/>
      <c r="Q623" s="305"/>
      <c r="R623" s="305"/>
      <c r="S623" s="318"/>
      <c r="T623" s="290"/>
      <c r="U623" s="291"/>
      <c r="V623" s="290"/>
      <c r="W623" s="290"/>
      <c r="X623" s="290"/>
      <c r="Y623" s="290"/>
      <c r="Z623" s="290"/>
      <c r="AA623" s="290"/>
      <c r="AB623" s="290"/>
      <c r="AC623" s="292"/>
    </row>
    <row r="624" spans="3:29" customFormat="1" ht="15" customHeight="1" x14ac:dyDescent="0.25">
      <c r="C624" s="259"/>
      <c r="D624" s="248"/>
      <c r="E624" s="305"/>
      <c r="F624" s="305"/>
      <c r="G624" s="305"/>
      <c r="H624" s="305"/>
      <c r="I624" s="305"/>
      <c r="J624" s="306"/>
      <c r="K624" s="306"/>
      <c r="L624" s="307"/>
      <c r="M624" s="306"/>
      <c r="N624" s="305"/>
      <c r="O624" s="305"/>
      <c r="P624" s="305"/>
      <c r="Q624" s="305"/>
      <c r="R624" s="305"/>
      <c r="S624" s="318"/>
      <c r="T624" s="290"/>
      <c r="U624" s="291"/>
      <c r="V624" s="290"/>
      <c r="W624" s="290"/>
      <c r="X624" s="290"/>
      <c r="Y624" s="290"/>
      <c r="Z624" s="290"/>
      <c r="AA624" s="290"/>
      <c r="AB624" s="290"/>
      <c r="AC624" s="292"/>
    </row>
    <row r="625" spans="3:29" customFormat="1" ht="15" customHeight="1" x14ac:dyDescent="0.25">
      <c r="C625" s="259"/>
      <c r="D625" s="248"/>
      <c r="E625" s="305"/>
      <c r="F625" s="305"/>
      <c r="G625" s="305"/>
      <c r="H625" s="305"/>
      <c r="I625" s="305"/>
      <c r="J625" s="306"/>
      <c r="K625" s="306"/>
      <c r="L625" s="307"/>
      <c r="M625" s="306"/>
      <c r="N625" s="305"/>
      <c r="O625" s="305"/>
      <c r="P625" s="305"/>
      <c r="Q625" s="305"/>
      <c r="R625" s="305"/>
      <c r="S625" s="318"/>
      <c r="T625" s="290"/>
      <c r="U625" s="291"/>
      <c r="V625" s="290"/>
      <c r="W625" s="290"/>
      <c r="X625" s="290"/>
      <c r="Y625" s="290"/>
      <c r="Z625" s="290"/>
      <c r="AA625" s="290"/>
      <c r="AB625" s="290"/>
      <c r="AC625" s="292"/>
    </row>
    <row r="626" spans="3:29" customFormat="1" ht="15" customHeight="1" x14ac:dyDescent="0.25">
      <c r="C626" s="259"/>
      <c r="D626" s="248"/>
      <c r="E626" s="305"/>
      <c r="F626" s="305"/>
      <c r="G626" s="305"/>
      <c r="H626" s="305"/>
      <c r="I626" s="305"/>
      <c r="J626" s="306"/>
      <c r="K626" s="306"/>
      <c r="L626" s="307"/>
      <c r="M626" s="306"/>
      <c r="N626" s="305"/>
      <c r="O626" s="305"/>
      <c r="P626" s="305"/>
      <c r="Q626" s="305"/>
      <c r="R626" s="305"/>
      <c r="S626" s="318"/>
      <c r="T626" s="290"/>
      <c r="U626" s="291"/>
      <c r="V626" s="290"/>
      <c r="W626" s="290"/>
      <c r="X626" s="290"/>
      <c r="Y626" s="290"/>
      <c r="Z626" s="290"/>
      <c r="AA626" s="290"/>
      <c r="AB626" s="290"/>
      <c r="AC626" s="292"/>
    </row>
    <row r="627" spans="3:29" customFormat="1" ht="15" customHeight="1" x14ac:dyDescent="0.25">
      <c r="C627" s="259"/>
      <c r="D627" s="248"/>
      <c r="E627" s="305"/>
      <c r="F627" s="305"/>
      <c r="G627" s="305"/>
      <c r="H627" s="305"/>
      <c r="I627" s="305"/>
      <c r="J627" s="306"/>
      <c r="K627" s="306"/>
      <c r="L627" s="307"/>
      <c r="M627" s="306"/>
      <c r="N627" s="305"/>
      <c r="O627" s="305"/>
      <c r="P627" s="305"/>
      <c r="Q627" s="305"/>
      <c r="R627" s="305"/>
      <c r="S627" s="318"/>
      <c r="T627" s="290"/>
      <c r="U627" s="291"/>
      <c r="V627" s="290"/>
      <c r="W627" s="290"/>
      <c r="X627" s="290"/>
      <c r="Y627" s="290"/>
      <c r="Z627" s="290"/>
      <c r="AA627" s="290"/>
      <c r="AB627" s="290"/>
      <c r="AC627" s="292"/>
    </row>
    <row r="628" spans="3:29" customFormat="1" ht="15" customHeight="1" x14ac:dyDescent="0.25">
      <c r="C628" s="259"/>
      <c r="D628" s="248"/>
      <c r="E628" s="305"/>
      <c r="F628" s="305"/>
      <c r="G628" s="305"/>
      <c r="H628" s="305"/>
      <c r="I628" s="305"/>
      <c r="J628" s="306"/>
      <c r="K628" s="306"/>
      <c r="L628" s="307"/>
      <c r="M628" s="306"/>
      <c r="N628" s="305"/>
      <c r="O628" s="305"/>
      <c r="P628" s="305"/>
      <c r="Q628" s="305"/>
      <c r="R628" s="305"/>
      <c r="S628" s="318"/>
      <c r="T628" s="290"/>
      <c r="U628" s="291"/>
      <c r="V628" s="290"/>
      <c r="W628" s="290"/>
      <c r="X628" s="290"/>
      <c r="Y628" s="290"/>
      <c r="Z628" s="290"/>
      <c r="AA628" s="290"/>
      <c r="AB628" s="290"/>
      <c r="AC628" s="292"/>
    </row>
    <row r="629" spans="3:29" customFormat="1" ht="15" customHeight="1" x14ac:dyDescent="0.25">
      <c r="C629" s="259"/>
      <c r="D629" s="248"/>
      <c r="E629" s="305"/>
      <c r="F629" s="305"/>
      <c r="G629" s="305"/>
      <c r="H629" s="305"/>
      <c r="I629" s="305"/>
      <c r="J629" s="306"/>
      <c r="K629" s="306"/>
      <c r="L629" s="307"/>
      <c r="M629" s="306"/>
      <c r="N629" s="305"/>
      <c r="O629" s="305"/>
      <c r="P629" s="305"/>
      <c r="Q629" s="305"/>
      <c r="R629" s="305"/>
      <c r="S629" s="318"/>
      <c r="T629" s="290"/>
      <c r="U629" s="291"/>
      <c r="V629" s="290"/>
      <c r="W629" s="290"/>
      <c r="X629" s="290"/>
      <c r="Y629" s="290"/>
      <c r="Z629" s="290"/>
      <c r="AA629" s="290"/>
      <c r="AB629" s="290"/>
      <c r="AC629" s="292"/>
    </row>
    <row r="630" spans="3:29" customFormat="1" ht="15" customHeight="1" x14ac:dyDescent="0.25">
      <c r="C630" s="259"/>
      <c r="D630" s="248"/>
      <c r="E630" s="305"/>
      <c r="F630" s="305"/>
      <c r="G630" s="305"/>
      <c r="H630" s="305"/>
      <c r="I630" s="305"/>
      <c r="J630" s="306"/>
      <c r="K630" s="306"/>
      <c r="L630" s="307"/>
      <c r="M630" s="306"/>
      <c r="N630" s="305"/>
      <c r="O630" s="305"/>
      <c r="P630" s="305"/>
      <c r="Q630" s="305"/>
      <c r="R630" s="305"/>
      <c r="S630" s="318"/>
      <c r="T630" s="290"/>
      <c r="U630" s="291"/>
      <c r="V630" s="290"/>
      <c r="W630" s="290"/>
      <c r="X630" s="290"/>
      <c r="Y630" s="290"/>
      <c r="Z630" s="290"/>
      <c r="AA630" s="290"/>
      <c r="AB630" s="290"/>
      <c r="AC630" s="292"/>
    </row>
    <row r="631" spans="3:29" customFormat="1" ht="15" customHeight="1" x14ac:dyDescent="0.25">
      <c r="C631" s="259"/>
      <c r="D631" s="248"/>
      <c r="E631" s="305"/>
      <c r="F631" s="305"/>
      <c r="G631" s="305"/>
      <c r="H631" s="305"/>
      <c r="I631" s="305"/>
      <c r="J631" s="306"/>
      <c r="K631" s="306"/>
      <c r="L631" s="307"/>
      <c r="M631" s="306"/>
      <c r="N631" s="305"/>
      <c r="O631" s="305"/>
      <c r="P631" s="305"/>
      <c r="Q631" s="305"/>
      <c r="R631" s="305"/>
      <c r="S631" s="318"/>
      <c r="T631" s="290"/>
      <c r="U631" s="291"/>
      <c r="V631" s="290"/>
      <c r="W631" s="290"/>
      <c r="X631" s="290"/>
      <c r="Y631" s="290"/>
      <c r="Z631" s="290"/>
      <c r="AA631" s="290"/>
      <c r="AB631" s="290"/>
      <c r="AC631" s="292"/>
    </row>
    <row r="632" spans="3:29" customFormat="1" ht="15" customHeight="1" x14ac:dyDescent="0.25">
      <c r="C632" s="259"/>
      <c r="D632" s="248"/>
      <c r="E632" s="305"/>
      <c r="F632" s="305"/>
      <c r="G632" s="305"/>
      <c r="H632" s="305"/>
      <c r="I632" s="305"/>
      <c r="J632" s="306"/>
      <c r="K632" s="306"/>
      <c r="L632" s="307"/>
      <c r="M632" s="306"/>
      <c r="N632" s="305"/>
      <c r="O632" s="305"/>
      <c r="P632" s="305"/>
      <c r="Q632" s="305"/>
      <c r="R632" s="305"/>
      <c r="S632" s="318"/>
      <c r="T632" s="290"/>
      <c r="U632" s="291"/>
      <c r="V632" s="290"/>
      <c r="W632" s="290"/>
      <c r="X632" s="290"/>
      <c r="Y632" s="290"/>
      <c r="Z632" s="290"/>
      <c r="AA632" s="290"/>
      <c r="AB632" s="290"/>
      <c r="AC632" s="292"/>
    </row>
    <row r="633" spans="3:29" customFormat="1" ht="15" customHeight="1" x14ac:dyDescent="0.25">
      <c r="C633" s="259"/>
      <c r="D633" s="248"/>
      <c r="E633" s="305"/>
      <c r="F633" s="305"/>
      <c r="G633" s="305"/>
      <c r="H633" s="305"/>
      <c r="I633" s="305"/>
      <c r="J633" s="306"/>
      <c r="K633" s="306"/>
      <c r="L633" s="307"/>
      <c r="M633" s="306"/>
      <c r="N633" s="305"/>
      <c r="O633" s="305"/>
      <c r="P633" s="305"/>
      <c r="Q633" s="305"/>
      <c r="R633" s="305"/>
      <c r="S633" s="318"/>
      <c r="T633" s="290"/>
      <c r="U633" s="291"/>
      <c r="V633" s="290"/>
      <c r="W633" s="290"/>
      <c r="X633" s="290"/>
      <c r="Y633" s="290"/>
      <c r="Z633" s="290"/>
      <c r="AA633" s="290"/>
      <c r="AB633" s="290"/>
      <c r="AC633" s="292"/>
    </row>
    <row r="634" spans="3:29" customFormat="1" ht="15" customHeight="1" x14ac:dyDescent="0.25">
      <c r="C634" s="259"/>
      <c r="D634" s="248"/>
      <c r="E634" s="305"/>
      <c r="F634" s="305"/>
      <c r="G634" s="305"/>
      <c r="H634" s="305"/>
      <c r="I634" s="305"/>
      <c r="J634" s="306"/>
      <c r="K634" s="306"/>
      <c r="L634" s="307"/>
      <c r="M634" s="306"/>
      <c r="N634" s="305"/>
      <c r="O634" s="305"/>
      <c r="P634" s="305"/>
      <c r="Q634" s="305"/>
      <c r="R634" s="305"/>
      <c r="S634" s="318"/>
      <c r="T634" s="290"/>
      <c r="U634" s="291"/>
      <c r="V634" s="290"/>
      <c r="W634" s="290"/>
      <c r="X634" s="290"/>
      <c r="Y634" s="290"/>
      <c r="Z634" s="290"/>
      <c r="AA634" s="290"/>
      <c r="AB634" s="290"/>
      <c r="AC634" s="292"/>
    </row>
    <row r="635" spans="3:29" customFormat="1" ht="15" customHeight="1" x14ac:dyDescent="0.25">
      <c r="C635" s="259"/>
      <c r="D635" s="248"/>
      <c r="E635" s="305"/>
      <c r="F635" s="305"/>
      <c r="G635" s="305"/>
      <c r="H635" s="305"/>
      <c r="I635" s="305"/>
      <c r="J635" s="306"/>
      <c r="K635" s="306"/>
      <c r="L635" s="307"/>
      <c r="M635" s="306"/>
      <c r="N635" s="305"/>
      <c r="O635" s="305"/>
      <c r="P635" s="305"/>
      <c r="Q635" s="305"/>
      <c r="R635" s="305"/>
      <c r="S635" s="318"/>
      <c r="T635" s="290"/>
      <c r="U635" s="291"/>
      <c r="V635" s="290"/>
      <c r="W635" s="290"/>
      <c r="X635" s="290"/>
      <c r="Y635" s="290"/>
      <c r="Z635" s="290"/>
      <c r="AA635" s="290"/>
      <c r="AB635" s="290"/>
      <c r="AC635" s="292"/>
    </row>
    <row r="636" spans="3:29" customFormat="1" ht="15" customHeight="1" x14ac:dyDescent="0.25">
      <c r="C636" s="259"/>
      <c r="D636" s="248"/>
      <c r="E636" s="305"/>
      <c r="F636" s="305"/>
      <c r="G636" s="305"/>
      <c r="H636" s="305"/>
      <c r="I636" s="305"/>
      <c r="J636" s="306"/>
      <c r="K636" s="306"/>
      <c r="L636" s="307"/>
      <c r="M636" s="306"/>
      <c r="N636" s="305"/>
      <c r="O636" s="305"/>
      <c r="P636" s="305"/>
      <c r="Q636" s="305"/>
      <c r="R636" s="305"/>
      <c r="S636" s="318"/>
      <c r="T636" s="290"/>
      <c r="U636" s="291"/>
      <c r="V636" s="290"/>
      <c r="W636" s="290"/>
      <c r="X636" s="290"/>
      <c r="Y636" s="290"/>
      <c r="Z636" s="290"/>
      <c r="AA636" s="290"/>
      <c r="AB636" s="290"/>
      <c r="AC636" s="292"/>
    </row>
    <row r="637" spans="3:29" customFormat="1" ht="15" customHeight="1" x14ac:dyDescent="0.25">
      <c r="C637" s="259"/>
      <c r="D637" s="248"/>
      <c r="E637" s="305"/>
      <c r="F637" s="305"/>
      <c r="G637" s="305"/>
      <c r="H637" s="305"/>
      <c r="I637" s="305"/>
      <c r="J637" s="306"/>
      <c r="K637" s="306"/>
      <c r="L637" s="307"/>
      <c r="M637" s="306"/>
      <c r="N637" s="305"/>
      <c r="O637" s="305"/>
      <c r="P637" s="305"/>
      <c r="Q637" s="305"/>
      <c r="R637" s="305"/>
      <c r="S637" s="318"/>
      <c r="T637" s="290"/>
      <c r="U637" s="291"/>
      <c r="V637" s="290"/>
      <c r="W637" s="290"/>
      <c r="X637" s="290"/>
      <c r="Y637" s="290"/>
      <c r="Z637" s="290"/>
      <c r="AA637" s="290"/>
      <c r="AB637" s="290"/>
      <c r="AC637" s="292"/>
    </row>
    <row r="638" spans="3:29" customFormat="1" ht="15" customHeight="1" x14ac:dyDescent="0.25">
      <c r="C638" s="259"/>
      <c r="D638" s="248"/>
      <c r="E638" s="305"/>
      <c r="F638" s="305"/>
      <c r="G638" s="305"/>
      <c r="H638" s="305"/>
      <c r="I638" s="305"/>
      <c r="J638" s="306"/>
      <c r="K638" s="306"/>
      <c r="L638" s="307"/>
      <c r="M638" s="306"/>
      <c r="N638" s="305"/>
      <c r="O638" s="305"/>
      <c r="P638" s="305"/>
      <c r="Q638" s="305"/>
      <c r="R638" s="305"/>
      <c r="S638" s="318"/>
      <c r="T638" s="290"/>
      <c r="U638" s="291"/>
      <c r="V638" s="290"/>
      <c r="W638" s="290"/>
      <c r="X638" s="290"/>
      <c r="Y638" s="290"/>
      <c r="Z638" s="290"/>
      <c r="AA638" s="290"/>
      <c r="AB638" s="290"/>
      <c r="AC638" s="292"/>
    </row>
    <row r="639" spans="3:29" customFormat="1" ht="15" customHeight="1" x14ac:dyDescent="0.25">
      <c r="C639" s="259"/>
      <c r="D639" s="248"/>
      <c r="E639" s="305"/>
      <c r="F639" s="305"/>
      <c r="G639" s="305"/>
      <c r="H639" s="305"/>
      <c r="I639" s="305"/>
      <c r="J639" s="306"/>
      <c r="K639" s="306"/>
      <c r="L639" s="307"/>
      <c r="M639" s="306"/>
      <c r="N639" s="305"/>
      <c r="O639" s="305"/>
      <c r="P639" s="305"/>
      <c r="Q639" s="305"/>
      <c r="R639" s="305"/>
      <c r="S639" s="318"/>
      <c r="T639" s="290"/>
      <c r="U639" s="291"/>
      <c r="V639" s="290"/>
      <c r="W639" s="290"/>
      <c r="X639" s="290"/>
      <c r="Y639" s="290"/>
      <c r="Z639" s="290"/>
      <c r="AA639" s="290"/>
      <c r="AB639" s="290"/>
      <c r="AC639" s="292"/>
    </row>
    <row r="640" spans="3:29" customFormat="1" ht="15" customHeight="1" x14ac:dyDescent="0.25">
      <c r="C640" s="259"/>
      <c r="D640" s="248"/>
      <c r="E640" s="305"/>
      <c r="F640" s="305"/>
      <c r="G640" s="305"/>
      <c r="H640" s="305"/>
      <c r="I640" s="305"/>
      <c r="J640" s="306"/>
      <c r="K640" s="306"/>
      <c r="L640" s="307"/>
      <c r="M640" s="306"/>
      <c r="N640" s="305"/>
      <c r="O640" s="305"/>
      <c r="P640" s="305"/>
      <c r="Q640" s="305"/>
      <c r="R640" s="305"/>
      <c r="S640" s="318"/>
      <c r="T640" s="290"/>
      <c r="U640" s="291"/>
      <c r="V640" s="290"/>
      <c r="W640" s="290"/>
      <c r="X640" s="290"/>
      <c r="Y640" s="290"/>
      <c r="Z640" s="290"/>
      <c r="AA640" s="290"/>
      <c r="AB640" s="290"/>
      <c r="AC640" s="292"/>
    </row>
    <row r="641" spans="3:29" customFormat="1" ht="15" customHeight="1" x14ac:dyDescent="0.25">
      <c r="C641" s="259"/>
      <c r="D641" s="248"/>
      <c r="E641" s="305"/>
      <c r="F641" s="305"/>
      <c r="G641" s="305"/>
      <c r="H641" s="305"/>
      <c r="I641" s="305"/>
      <c r="J641" s="306"/>
      <c r="K641" s="306"/>
      <c r="L641" s="307"/>
      <c r="M641" s="306"/>
      <c r="N641" s="305"/>
      <c r="O641" s="305"/>
      <c r="P641" s="305"/>
      <c r="Q641" s="305"/>
      <c r="R641" s="305"/>
      <c r="S641" s="318"/>
      <c r="T641" s="290"/>
      <c r="U641" s="291"/>
      <c r="V641" s="290"/>
      <c r="W641" s="290"/>
      <c r="X641" s="290"/>
      <c r="Y641" s="290"/>
      <c r="Z641" s="290"/>
      <c r="AA641" s="290"/>
      <c r="AB641" s="290"/>
      <c r="AC641" s="292"/>
    </row>
    <row r="642" spans="3:29" customFormat="1" ht="15" customHeight="1" x14ac:dyDescent="0.25">
      <c r="C642" s="259"/>
      <c r="D642" s="248"/>
      <c r="E642" s="305"/>
      <c r="F642" s="305"/>
      <c r="G642" s="305"/>
      <c r="H642" s="305"/>
      <c r="I642" s="305"/>
      <c r="J642" s="306"/>
      <c r="K642" s="306"/>
      <c r="L642" s="307"/>
      <c r="M642" s="306"/>
      <c r="N642" s="305"/>
      <c r="O642" s="305"/>
      <c r="P642" s="305"/>
      <c r="Q642" s="305"/>
      <c r="R642" s="305"/>
      <c r="S642" s="318"/>
      <c r="T642" s="290"/>
      <c r="U642" s="291"/>
      <c r="V642" s="290"/>
      <c r="W642" s="290"/>
      <c r="X642" s="290"/>
      <c r="Y642" s="290"/>
      <c r="Z642" s="290"/>
      <c r="AA642" s="290"/>
      <c r="AB642" s="290"/>
      <c r="AC642" s="292"/>
    </row>
    <row r="643" spans="3:29" customFormat="1" ht="15" customHeight="1" x14ac:dyDescent="0.25">
      <c r="C643" s="259"/>
      <c r="D643" s="248"/>
      <c r="E643" s="305"/>
      <c r="F643" s="305"/>
      <c r="G643" s="305"/>
      <c r="H643" s="305"/>
      <c r="I643" s="305"/>
      <c r="J643" s="306"/>
      <c r="K643" s="306"/>
      <c r="L643" s="307"/>
      <c r="M643" s="306"/>
      <c r="N643" s="305"/>
      <c r="O643" s="305"/>
      <c r="P643" s="305"/>
      <c r="Q643" s="305"/>
      <c r="R643" s="305"/>
      <c r="S643" s="318"/>
      <c r="T643" s="290"/>
      <c r="U643" s="291"/>
      <c r="V643" s="290"/>
      <c r="W643" s="290"/>
      <c r="X643" s="290"/>
      <c r="Y643" s="290"/>
      <c r="Z643" s="290"/>
      <c r="AA643" s="290"/>
      <c r="AB643" s="290"/>
      <c r="AC643" s="292"/>
    </row>
    <row r="644" spans="3:29" customFormat="1" ht="15" customHeight="1" x14ac:dyDescent="0.25">
      <c r="C644" s="259"/>
      <c r="D644" s="248"/>
      <c r="E644" s="305"/>
      <c r="F644" s="305"/>
      <c r="G644" s="305"/>
      <c r="H644" s="305"/>
      <c r="I644" s="305"/>
      <c r="J644" s="306"/>
      <c r="K644" s="306"/>
      <c r="L644" s="307"/>
      <c r="M644" s="306"/>
      <c r="N644" s="305"/>
      <c r="O644" s="305"/>
      <c r="P644" s="305"/>
      <c r="Q644" s="305"/>
      <c r="R644" s="305"/>
      <c r="S644" s="318"/>
      <c r="T644" s="290"/>
      <c r="U644" s="291"/>
      <c r="V644" s="290"/>
      <c r="W644" s="290"/>
      <c r="X644" s="290"/>
      <c r="Y644" s="290"/>
      <c r="Z644" s="290"/>
      <c r="AA644" s="290"/>
      <c r="AB644" s="290"/>
      <c r="AC644" s="292"/>
    </row>
    <row r="645" spans="3:29" customFormat="1" ht="15" customHeight="1" x14ac:dyDescent="0.25">
      <c r="C645" s="259"/>
      <c r="D645" s="248"/>
      <c r="E645" s="305"/>
      <c r="F645" s="305"/>
      <c r="G645" s="305"/>
      <c r="H645" s="305"/>
      <c r="I645" s="305"/>
      <c r="J645" s="306"/>
      <c r="K645" s="306"/>
      <c r="L645" s="307"/>
      <c r="M645" s="306"/>
      <c r="N645" s="305"/>
      <c r="O645" s="305"/>
      <c r="P645" s="305"/>
      <c r="Q645" s="305"/>
      <c r="R645" s="305"/>
      <c r="S645" s="318"/>
      <c r="T645" s="290"/>
      <c r="U645" s="291"/>
      <c r="V645" s="290"/>
      <c r="W645" s="290"/>
      <c r="X645" s="290"/>
      <c r="Y645" s="290"/>
      <c r="Z645" s="290"/>
      <c r="AA645" s="290"/>
      <c r="AB645" s="290"/>
      <c r="AC645" s="292"/>
    </row>
    <row r="646" spans="3:29" customFormat="1" ht="15" customHeight="1" x14ac:dyDescent="0.25">
      <c r="C646" s="259"/>
      <c r="D646" s="248"/>
      <c r="E646" s="305"/>
      <c r="F646" s="305"/>
      <c r="G646" s="305"/>
      <c r="H646" s="305"/>
      <c r="I646" s="305"/>
      <c r="J646" s="306"/>
      <c r="K646" s="306"/>
      <c r="L646" s="307"/>
      <c r="M646" s="306"/>
      <c r="N646" s="305"/>
      <c r="O646" s="305"/>
      <c r="P646" s="305"/>
      <c r="Q646" s="305"/>
      <c r="R646" s="305"/>
      <c r="S646" s="318"/>
      <c r="T646" s="290"/>
      <c r="U646" s="291"/>
      <c r="V646" s="290"/>
      <c r="W646" s="290"/>
      <c r="X646" s="290"/>
      <c r="Y646" s="290"/>
      <c r="Z646" s="290"/>
      <c r="AA646" s="290"/>
      <c r="AB646" s="290"/>
      <c r="AC646" s="292"/>
    </row>
    <row r="647" spans="3:29" customFormat="1" ht="15" customHeight="1" x14ac:dyDescent="0.25">
      <c r="C647" s="259"/>
      <c r="D647" s="248"/>
      <c r="E647" s="305"/>
      <c r="F647" s="305"/>
      <c r="G647" s="305"/>
      <c r="H647" s="305"/>
      <c r="I647" s="305"/>
      <c r="J647" s="306"/>
      <c r="K647" s="306"/>
      <c r="L647" s="307"/>
      <c r="M647" s="306"/>
      <c r="N647" s="305"/>
      <c r="O647" s="305"/>
      <c r="P647" s="305"/>
      <c r="Q647" s="305"/>
      <c r="R647" s="305"/>
      <c r="S647" s="318"/>
      <c r="T647" s="290"/>
      <c r="U647" s="291"/>
      <c r="V647" s="290"/>
      <c r="W647" s="290"/>
      <c r="X647" s="290"/>
      <c r="Y647" s="290"/>
      <c r="Z647" s="290"/>
      <c r="AA647" s="290"/>
      <c r="AB647" s="290"/>
      <c r="AC647" s="292"/>
    </row>
    <row r="648" spans="3:29" customFormat="1" ht="15" customHeight="1" x14ac:dyDescent="0.25">
      <c r="C648" s="259"/>
      <c r="D648" s="248"/>
      <c r="E648" s="305"/>
      <c r="F648" s="305"/>
      <c r="G648" s="305"/>
      <c r="H648" s="305"/>
      <c r="I648" s="305"/>
      <c r="J648" s="306"/>
      <c r="K648" s="306"/>
      <c r="L648" s="307"/>
      <c r="M648" s="306"/>
      <c r="N648" s="305"/>
      <c r="O648" s="305"/>
      <c r="P648" s="305"/>
      <c r="Q648" s="305"/>
      <c r="R648" s="305"/>
      <c r="S648" s="318"/>
      <c r="T648" s="290"/>
      <c r="U648" s="291"/>
      <c r="V648" s="290"/>
      <c r="W648" s="290"/>
      <c r="X648" s="290"/>
      <c r="Y648" s="290"/>
      <c r="Z648" s="290"/>
      <c r="AA648" s="290"/>
      <c r="AB648" s="290"/>
      <c r="AC648" s="292"/>
    </row>
    <row r="649" spans="3:29" customFormat="1" ht="15" customHeight="1" x14ac:dyDescent="0.25">
      <c r="C649" s="259"/>
      <c r="D649" s="248"/>
      <c r="E649" s="305"/>
      <c r="F649" s="305"/>
      <c r="G649" s="305"/>
      <c r="H649" s="305"/>
      <c r="I649" s="305"/>
      <c r="J649" s="306"/>
      <c r="K649" s="306"/>
      <c r="L649" s="307"/>
      <c r="M649" s="306"/>
      <c r="N649" s="305"/>
      <c r="O649" s="305"/>
      <c r="P649" s="305"/>
      <c r="Q649" s="305"/>
      <c r="R649" s="305"/>
      <c r="S649" s="318"/>
      <c r="T649" s="290"/>
      <c r="U649" s="291"/>
      <c r="V649" s="290"/>
      <c r="W649" s="290"/>
      <c r="X649" s="290"/>
      <c r="Y649" s="290"/>
      <c r="Z649" s="290"/>
      <c r="AA649" s="290"/>
      <c r="AB649" s="290"/>
      <c r="AC649" s="292"/>
    </row>
    <row r="650" spans="3:29" customFormat="1" ht="15" customHeight="1" x14ac:dyDescent="0.25">
      <c r="C650" s="259"/>
      <c r="D650" s="248"/>
      <c r="E650" s="305"/>
      <c r="F650" s="305"/>
      <c r="G650" s="305"/>
      <c r="H650" s="305"/>
      <c r="I650" s="305"/>
      <c r="J650" s="306"/>
      <c r="K650" s="306"/>
      <c r="L650" s="307"/>
      <c r="M650" s="306"/>
      <c r="N650" s="305"/>
      <c r="O650" s="305"/>
      <c r="P650" s="305"/>
      <c r="Q650" s="305"/>
      <c r="R650" s="305"/>
      <c r="S650" s="318"/>
      <c r="T650" s="290"/>
      <c r="U650" s="291"/>
      <c r="V650" s="290"/>
      <c r="W650" s="290"/>
      <c r="X650" s="290"/>
      <c r="Y650" s="290"/>
      <c r="Z650" s="290"/>
      <c r="AA650" s="290"/>
      <c r="AB650" s="290"/>
      <c r="AC650" s="292"/>
    </row>
    <row r="651" spans="3:29" customFormat="1" ht="15" customHeight="1" x14ac:dyDescent="0.25">
      <c r="C651" s="259"/>
      <c r="D651" s="248"/>
      <c r="E651" s="305"/>
      <c r="F651" s="305"/>
      <c r="G651" s="305"/>
      <c r="H651" s="305"/>
      <c r="I651" s="305"/>
      <c r="J651" s="306"/>
      <c r="K651" s="306"/>
      <c r="L651" s="307"/>
      <c r="M651" s="306"/>
      <c r="N651" s="305"/>
      <c r="O651" s="305"/>
      <c r="P651" s="305"/>
      <c r="Q651" s="305"/>
      <c r="R651" s="305"/>
      <c r="S651" s="318"/>
      <c r="T651" s="290"/>
      <c r="U651" s="291"/>
      <c r="V651" s="290"/>
      <c r="W651" s="290"/>
      <c r="X651" s="290"/>
      <c r="Y651" s="290"/>
      <c r="Z651" s="290"/>
      <c r="AA651" s="290"/>
      <c r="AB651" s="290"/>
      <c r="AC651" s="292"/>
    </row>
    <row r="652" spans="3:29" customFormat="1" ht="15" customHeight="1" x14ac:dyDescent="0.25">
      <c r="C652" s="259"/>
      <c r="D652" s="248"/>
      <c r="E652" s="305"/>
      <c r="F652" s="305"/>
      <c r="G652" s="305"/>
      <c r="H652" s="305"/>
      <c r="I652" s="305"/>
      <c r="J652" s="306"/>
      <c r="K652" s="306"/>
      <c r="L652" s="307"/>
      <c r="M652" s="306"/>
      <c r="N652" s="305"/>
      <c r="O652" s="305"/>
      <c r="P652" s="305"/>
      <c r="Q652" s="305"/>
      <c r="R652" s="305"/>
      <c r="S652" s="318"/>
      <c r="T652" s="290"/>
      <c r="U652" s="291"/>
      <c r="V652" s="290"/>
      <c r="W652" s="290"/>
      <c r="X652" s="290"/>
      <c r="Y652" s="290"/>
      <c r="Z652" s="290"/>
      <c r="AA652" s="290"/>
      <c r="AB652" s="290"/>
      <c r="AC652" s="292"/>
    </row>
    <row r="653" spans="3:29" customFormat="1" ht="15" customHeight="1" x14ac:dyDescent="0.25">
      <c r="C653" s="259"/>
      <c r="D653" s="248"/>
      <c r="E653" s="305"/>
      <c r="F653" s="305"/>
      <c r="G653" s="305"/>
      <c r="H653" s="305"/>
      <c r="I653" s="305"/>
      <c r="J653" s="306"/>
      <c r="K653" s="306"/>
      <c r="L653" s="307"/>
      <c r="M653" s="306"/>
      <c r="N653" s="305"/>
      <c r="O653" s="305"/>
      <c r="P653" s="305"/>
      <c r="Q653" s="305"/>
      <c r="R653" s="305"/>
      <c r="S653" s="318"/>
      <c r="T653" s="290"/>
      <c r="U653" s="291"/>
      <c r="V653" s="290"/>
      <c r="W653" s="290"/>
      <c r="X653" s="290"/>
      <c r="Y653" s="290"/>
      <c r="Z653" s="290"/>
      <c r="AA653" s="290"/>
      <c r="AB653" s="290"/>
      <c r="AC653" s="292"/>
    </row>
    <row r="654" spans="3:29" customFormat="1" ht="15" customHeight="1" x14ac:dyDescent="0.25">
      <c r="C654" s="259"/>
      <c r="D654" s="248"/>
      <c r="E654" s="305"/>
      <c r="F654" s="305"/>
      <c r="G654" s="305"/>
      <c r="H654" s="305"/>
      <c r="I654" s="305"/>
      <c r="J654" s="306"/>
      <c r="K654" s="306"/>
      <c r="L654" s="307"/>
      <c r="M654" s="306"/>
      <c r="N654" s="305"/>
      <c r="O654" s="305"/>
      <c r="P654" s="305"/>
      <c r="Q654" s="305"/>
      <c r="R654" s="305"/>
      <c r="S654" s="318"/>
      <c r="T654" s="290"/>
      <c r="U654" s="291"/>
      <c r="V654" s="290"/>
      <c r="W654" s="290"/>
      <c r="X654" s="290"/>
      <c r="Y654" s="290"/>
      <c r="Z654" s="290"/>
      <c r="AA654" s="290"/>
      <c r="AB654" s="290"/>
      <c r="AC654" s="292"/>
    </row>
    <row r="655" spans="3:29" customFormat="1" ht="15" customHeight="1" x14ac:dyDescent="0.25">
      <c r="C655" s="259"/>
      <c r="D655" s="248"/>
      <c r="E655" s="305"/>
      <c r="F655" s="305"/>
      <c r="G655" s="305"/>
      <c r="H655" s="305"/>
      <c r="I655" s="305"/>
      <c r="J655" s="306"/>
      <c r="K655" s="306"/>
      <c r="L655" s="307"/>
      <c r="M655" s="306"/>
      <c r="N655" s="305"/>
      <c r="O655" s="305"/>
      <c r="P655" s="305"/>
      <c r="Q655" s="305"/>
      <c r="R655" s="305"/>
      <c r="S655" s="318"/>
      <c r="T655" s="290"/>
      <c r="U655" s="291"/>
      <c r="V655" s="290"/>
      <c r="W655" s="290"/>
      <c r="X655" s="290"/>
      <c r="Y655" s="290"/>
      <c r="Z655" s="290"/>
      <c r="AA655" s="290"/>
      <c r="AB655" s="290"/>
      <c r="AC655" s="292"/>
    </row>
    <row r="656" spans="3:29" customFormat="1" ht="15" customHeight="1" x14ac:dyDescent="0.25">
      <c r="C656" s="259"/>
      <c r="D656" s="248"/>
      <c r="E656" s="305"/>
      <c r="F656" s="305"/>
      <c r="G656" s="305"/>
      <c r="H656" s="305"/>
      <c r="I656" s="305"/>
      <c r="J656" s="306"/>
      <c r="K656" s="306"/>
      <c r="L656" s="307"/>
      <c r="M656" s="306"/>
      <c r="N656" s="305"/>
      <c r="O656" s="305"/>
      <c r="P656" s="305"/>
      <c r="Q656" s="305"/>
      <c r="R656" s="305"/>
      <c r="S656" s="318"/>
      <c r="T656" s="290"/>
      <c r="U656" s="291"/>
      <c r="V656" s="290"/>
      <c r="W656" s="290"/>
      <c r="X656" s="290"/>
      <c r="Y656" s="290"/>
      <c r="Z656" s="290"/>
      <c r="AA656" s="290"/>
      <c r="AB656" s="290"/>
      <c r="AC656" s="292"/>
    </row>
    <row r="657" spans="3:29" customFormat="1" ht="15" customHeight="1" x14ac:dyDescent="0.25">
      <c r="C657" s="259"/>
      <c r="D657" s="248"/>
      <c r="E657" s="305"/>
      <c r="F657" s="305"/>
      <c r="G657" s="305"/>
      <c r="H657" s="305"/>
      <c r="I657" s="305"/>
      <c r="J657" s="306"/>
      <c r="K657" s="306"/>
      <c r="L657" s="307"/>
      <c r="M657" s="306"/>
      <c r="N657" s="305"/>
      <c r="O657" s="305"/>
      <c r="P657" s="305"/>
      <c r="Q657" s="305"/>
      <c r="R657" s="305"/>
      <c r="S657" s="318"/>
      <c r="T657" s="290"/>
      <c r="U657" s="291"/>
      <c r="V657" s="290"/>
      <c r="W657" s="290"/>
      <c r="X657" s="290"/>
      <c r="Y657" s="290"/>
      <c r="Z657" s="290"/>
      <c r="AA657" s="290"/>
      <c r="AB657" s="290"/>
      <c r="AC657" s="292"/>
    </row>
    <row r="658" spans="3:29" customFormat="1" ht="15" customHeight="1" x14ac:dyDescent="0.25">
      <c r="C658" s="259"/>
      <c r="D658" s="248"/>
      <c r="E658" s="305"/>
      <c r="F658" s="305"/>
      <c r="G658" s="305"/>
      <c r="H658" s="305"/>
      <c r="I658" s="305"/>
      <c r="J658" s="306"/>
      <c r="K658" s="306"/>
      <c r="L658" s="307"/>
      <c r="M658" s="306"/>
      <c r="N658" s="305"/>
      <c r="O658" s="305"/>
      <c r="P658" s="305"/>
      <c r="Q658" s="305"/>
      <c r="R658" s="305"/>
      <c r="S658" s="318"/>
      <c r="T658" s="290"/>
      <c r="U658" s="291"/>
      <c r="V658" s="290"/>
      <c r="W658" s="290"/>
      <c r="X658" s="290"/>
      <c r="Y658" s="290"/>
      <c r="Z658" s="290"/>
      <c r="AA658" s="290"/>
      <c r="AB658" s="290"/>
      <c r="AC658" s="292"/>
    </row>
    <row r="659" spans="3:29" customFormat="1" ht="15" customHeight="1" x14ac:dyDescent="0.25">
      <c r="C659" s="259"/>
      <c r="D659" s="248"/>
      <c r="E659" s="305"/>
      <c r="F659" s="305"/>
      <c r="G659" s="305"/>
      <c r="H659" s="305"/>
      <c r="I659" s="305"/>
      <c r="J659" s="306"/>
      <c r="K659" s="306"/>
      <c r="L659" s="307"/>
      <c r="M659" s="306"/>
      <c r="N659" s="305"/>
      <c r="O659" s="305"/>
      <c r="P659" s="305"/>
      <c r="Q659" s="305"/>
      <c r="R659" s="305"/>
      <c r="S659" s="318"/>
      <c r="T659" s="290"/>
      <c r="U659" s="291"/>
      <c r="V659" s="290"/>
      <c r="W659" s="290"/>
      <c r="X659" s="290"/>
      <c r="Y659" s="290"/>
      <c r="Z659" s="290"/>
      <c r="AA659" s="290"/>
      <c r="AB659" s="290"/>
      <c r="AC659" s="292"/>
    </row>
    <row r="660" spans="3:29" customFormat="1" ht="15" customHeight="1" x14ac:dyDescent="0.25">
      <c r="C660" s="259"/>
      <c r="D660" s="248"/>
      <c r="E660" s="305"/>
      <c r="F660" s="305"/>
      <c r="G660" s="305"/>
      <c r="H660" s="305"/>
      <c r="I660" s="305"/>
      <c r="J660" s="306"/>
      <c r="K660" s="306"/>
      <c r="L660" s="307"/>
      <c r="M660" s="306"/>
      <c r="N660" s="305"/>
      <c r="O660" s="305"/>
      <c r="P660" s="305"/>
      <c r="Q660" s="305"/>
      <c r="R660" s="305"/>
      <c r="S660" s="318"/>
      <c r="T660" s="290"/>
      <c r="U660" s="291"/>
      <c r="V660" s="290"/>
      <c r="W660" s="290"/>
      <c r="X660" s="290"/>
      <c r="Y660" s="290"/>
      <c r="Z660" s="290"/>
      <c r="AA660" s="290"/>
      <c r="AB660" s="290"/>
      <c r="AC660" s="292"/>
    </row>
    <row r="661" spans="3:29" customFormat="1" ht="15" customHeight="1" x14ac:dyDescent="0.25">
      <c r="C661" s="259"/>
      <c r="D661" s="248"/>
      <c r="E661" s="305"/>
      <c r="F661" s="305"/>
      <c r="G661" s="305"/>
      <c r="H661" s="305"/>
      <c r="I661" s="305"/>
      <c r="J661" s="306"/>
      <c r="K661" s="306"/>
      <c r="L661" s="307"/>
      <c r="M661" s="306"/>
      <c r="N661" s="305"/>
      <c r="O661" s="305"/>
      <c r="P661" s="305"/>
      <c r="Q661" s="305"/>
      <c r="R661" s="305"/>
      <c r="S661" s="318"/>
      <c r="T661" s="290"/>
      <c r="U661" s="291"/>
      <c r="V661" s="290"/>
      <c r="W661" s="290"/>
      <c r="X661" s="290"/>
      <c r="Y661" s="290"/>
      <c r="Z661" s="290"/>
      <c r="AA661" s="290"/>
      <c r="AB661" s="290"/>
      <c r="AC661" s="292"/>
    </row>
    <row r="662" spans="3:29" customFormat="1" ht="15" customHeight="1" x14ac:dyDescent="0.25">
      <c r="C662" s="259"/>
      <c r="D662" s="248"/>
      <c r="E662" s="305"/>
      <c r="F662" s="305"/>
      <c r="G662" s="305"/>
      <c r="H662" s="305"/>
      <c r="I662" s="305"/>
      <c r="J662" s="306"/>
      <c r="K662" s="306"/>
      <c r="L662" s="307"/>
      <c r="M662" s="306"/>
      <c r="N662" s="305"/>
      <c r="O662" s="305"/>
      <c r="P662" s="305"/>
      <c r="Q662" s="305"/>
      <c r="R662" s="305"/>
      <c r="S662" s="318"/>
      <c r="T662" s="290"/>
      <c r="U662" s="291"/>
      <c r="V662" s="290"/>
      <c r="W662" s="290"/>
      <c r="X662" s="290"/>
      <c r="Y662" s="290"/>
      <c r="Z662" s="290"/>
      <c r="AA662" s="290"/>
      <c r="AB662" s="290"/>
      <c r="AC662" s="292"/>
    </row>
    <row r="663" spans="3:29" customFormat="1" ht="15" customHeight="1" x14ac:dyDescent="0.25">
      <c r="C663" s="259"/>
      <c r="D663" s="248"/>
      <c r="E663" s="305"/>
      <c r="F663" s="305"/>
      <c r="G663" s="305"/>
      <c r="H663" s="305"/>
      <c r="I663" s="305"/>
      <c r="J663" s="306"/>
      <c r="K663" s="306"/>
      <c r="L663" s="307"/>
      <c r="M663" s="306"/>
      <c r="N663" s="305"/>
      <c r="O663" s="305"/>
      <c r="P663" s="305"/>
      <c r="Q663" s="305"/>
      <c r="R663" s="305"/>
      <c r="S663" s="318"/>
      <c r="T663" s="290"/>
      <c r="U663" s="291"/>
      <c r="V663" s="290"/>
      <c r="W663" s="290"/>
      <c r="X663" s="290"/>
      <c r="Y663" s="290"/>
      <c r="Z663" s="290"/>
      <c r="AA663" s="290"/>
      <c r="AB663" s="290"/>
      <c r="AC663" s="292"/>
    </row>
    <row r="664" spans="3:29" customFormat="1" ht="15" customHeight="1" x14ac:dyDescent="0.25">
      <c r="C664" s="259"/>
      <c r="D664" s="248"/>
      <c r="E664" s="305"/>
      <c r="F664" s="305"/>
      <c r="G664" s="305"/>
      <c r="H664" s="305"/>
      <c r="I664" s="305"/>
      <c r="J664" s="306"/>
      <c r="K664" s="306"/>
      <c r="L664" s="307"/>
      <c r="M664" s="306"/>
      <c r="N664" s="305"/>
      <c r="O664" s="305"/>
      <c r="P664" s="305"/>
      <c r="Q664" s="305"/>
      <c r="R664" s="305"/>
      <c r="S664" s="318"/>
      <c r="T664" s="290"/>
      <c r="U664" s="291"/>
      <c r="V664" s="290"/>
      <c r="W664" s="290"/>
      <c r="X664" s="290"/>
      <c r="Y664" s="290"/>
      <c r="Z664" s="290"/>
      <c r="AA664" s="290"/>
      <c r="AB664" s="290"/>
      <c r="AC664" s="292"/>
    </row>
    <row r="665" spans="3:29" customFormat="1" ht="15" customHeight="1" x14ac:dyDescent="0.25">
      <c r="C665" s="259"/>
      <c r="D665" s="248"/>
      <c r="E665" s="305"/>
      <c r="F665" s="305"/>
      <c r="G665" s="305"/>
      <c r="H665" s="305"/>
      <c r="I665" s="305"/>
      <c r="J665" s="306"/>
      <c r="K665" s="306"/>
      <c r="L665" s="307"/>
      <c r="M665" s="306"/>
      <c r="N665" s="305"/>
      <c r="O665" s="305"/>
      <c r="P665" s="305"/>
      <c r="Q665" s="305"/>
      <c r="R665" s="305"/>
      <c r="S665" s="318"/>
      <c r="T665" s="290"/>
      <c r="U665" s="291"/>
      <c r="V665" s="290"/>
      <c r="W665" s="290"/>
      <c r="X665" s="290"/>
      <c r="Y665" s="290"/>
      <c r="Z665" s="290"/>
      <c r="AA665" s="290"/>
      <c r="AB665" s="290"/>
      <c r="AC665" s="292"/>
    </row>
    <row r="666" spans="3:29" customFormat="1" ht="15" customHeight="1" x14ac:dyDescent="0.25">
      <c r="C666" s="259"/>
      <c r="D666" s="248"/>
      <c r="E666" s="305"/>
      <c r="F666" s="305"/>
      <c r="G666" s="305"/>
      <c r="H666" s="305"/>
      <c r="I666" s="305"/>
      <c r="J666" s="306"/>
      <c r="K666" s="306"/>
      <c r="L666" s="307"/>
      <c r="M666" s="306"/>
      <c r="N666" s="305"/>
      <c r="O666" s="305"/>
      <c r="P666" s="305"/>
      <c r="Q666" s="305"/>
      <c r="R666" s="305"/>
      <c r="S666" s="318"/>
      <c r="T666" s="290"/>
      <c r="U666" s="291"/>
      <c r="V666" s="290"/>
      <c r="W666" s="290"/>
      <c r="X666" s="290"/>
      <c r="Y666" s="290"/>
      <c r="Z666" s="290"/>
      <c r="AA666" s="290"/>
      <c r="AB666" s="290"/>
      <c r="AC666" s="292"/>
    </row>
    <row r="667" spans="3:29" customFormat="1" ht="15" customHeight="1" x14ac:dyDescent="0.25">
      <c r="C667" s="259"/>
      <c r="D667" s="248"/>
      <c r="E667" s="305"/>
      <c r="F667" s="305"/>
      <c r="G667" s="305"/>
      <c r="H667" s="305"/>
      <c r="I667" s="305"/>
      <c r="J667" s="306"/>
      <c r="K667" s="306"/>
      <c r="L667" s="307"/>
      <c r="M667" s="306"/>
      <c r="N667" s="305"/>
      <c r="O667" s="305"/>
      <c r="P667" s="305"/>
      <c r="Q667" s="305"/>
      <c r="R667" s="305"/>
      <c r="S667" s="318"/>
      <c r="T667" s="290"/>
      <c r="U667" s="291"/>
      <c r="V667" s="290"/>
      <c r="W667" s="290"/>
      <c r="X667" s="290"/>
      <c r="Y667" s="290"/>
      <c r="Z667" s="290"/>
      <c r="AA667" s="290"/>
      <c r="AB667" s="290"/>
      <c r="AC667" s="292"/>
    </row>
    <row r="668" spans="3:29" customFormat="1" ht="15" customHeight="1" x14ac:dyDescent="0.25">
      <c r="C668" s="259"/>
      <c r="D668" s="248"/>
      <c r="E668" s="305"/>
      <c r="F668" s="305"/>
      <c r="G668" s="305"/>
      <c r="H668" s="305"/>
      <c r="I668" s="305"/>
      <c r="J668" s="306"/>
      <c r="K668" s="306"/>
      <c r="L668" s="307"/>
      <c r="M668" s="306"/>
      <c r="N668" s="305"/>
      <c r="O668" s="305"/>
      <c r="P668" s="305"/>
      <c r="Q668" s="305"/>
      <c r="R668" s="305"/>
      <c r="S668" s="318"/>
      <c r="T668" s="290"/>
      <c r="U668" s="291"/>
      <c r="V668" s="290"/>
      <c r="W668" s="290"/>
      <c r="X668" s="290"/>
      <c r="Y668" s="290"/>
      <c r="Z668" s="290"/>
      <c r="AA668" s="290"/>
      <c r="AB668" s="290"/>
      <c r="AC668" s="292"/>
    </row>
    <row r="669" spans="3:29" customFormat="1" ht="15" customHeight="1" x14ac:dyDescent="0.25">
      <c r="C669" s="259"/>
      <c r="D669" s="248"/>
      <c r="E669" s="305"/>
      <c r="F669" s="305"/>
      <c r="G669" s="305"/>
      <c r="H669" s="305"/>
      <c r="I669" s="305"/>
      <c r="J669" s="306"/>
      <c r="K669" s="306"/>
      <c r="L669" s="307"/>
      <c r="M669" s="306"/>
      <c r="N669" s="305"/>
      <c r="O669" s="305"/>
      <c r="P669" s="305"/>
      <c r="Q669" s="305"/>
      <c r="R669" s="305"/>
      <c r="S669" s="318"/>
      <c r="T669" s="290"/>
      <c r="U669" s="291"/>
      <c r="V669" s="290"/>
      <c r="W669" s="290"/>
      <c r="X669" s="290"/>
      <c r="Y669" s="290"/>
      <c r="Z669" s="290"/>
      <c r="AA669" s="290"/>
      <c r="AB669" s="290"/>
      <c r="AC669" s="292"/>
    </row>
    <row r="670" spans="3:29" customFormat="1" ht="15" customHeight="1" x14ac:dyDescent="0.25">
      <c r="C670" s="259"/>
      <c r="D670" s="248"/>
      <c r="E670" s="305"/>
      <c r="F670" s="305"/>
      <c r="G670" s="305"/>
      <c r="H670" s="305"/>
      <c r="I670" s="305"/>
      <c r="J670" s="306"/>
      <c r="K670" s="306"/>
      <c r="L670" s="307"/>
      <c r="M670" s="306"/>
      <c r="N670" s="305"/>
      <c r="O670" s="305"/>
      <c r="P670" s="305"/>
      <c r="Q670" s="305"/>
      <c r="R670" s="305"/>
      <c r="S670" s="318"/>
      <c r="T670" s="290"/>
      <c r="U670" s="291"/>
      <c r="V670" s="290"/>
      <c r="W670" s="290"/>
      <c r="X670" s="290"/>
      <c r="Y670" s="290"/>
      <c r="Z670" s="290"/>
      <c r="AA670" s="290"/>
      <c r="AB670" s="290"/>
      <c r="AC670" s="292"/>
    </row>
    <row r="671" spans="3:29" customFormat="1" ht="15" customHeight="1" x14ac:dyDescent="0.25">
      <c r="C671" s="259"/>
      <c r="D671" s="248"/>
      <c r="E671" s="305"/>
      <c r="F671" s="305"/>
      <c r="G671" s="305"/>
      <c r="H671" s="305"/>
      <c r="I671" s="305"/>
      <c r="J671" s="306"/>
      <c r="K671" s="306"/>
      <c r="L671" s="307"/>
      <c r="M671" s="306"/>
      <c r="N671" s="305"/>
      <c r="O671" s="305"/>
      <c r="P671" s="305"/>
      <c r="Q671" s="305"/>
      <c r="R671" s="305"/>
      <c r="S671" s="318"/>
      <c r="T671" s="290"/>
      <c r="U671" s="291"/>
      <c r="V671" s="290"/>
      <c r="W671" s="290"/>
      <c r="X671" s="290"/>
      <c r="Y671" s="290"/>
      <c r="Z671" s="290"/>
      <c r="AA671" s="290"/>
      <c r="AB671" s="290"/>
      <c r="AC671" s="292"/>
    </row>
    <row r="672" spans="3:29" customFormat="1" ht="15" customHeight="1" x14ac:dyDescent="0.25">
      <c r="C672" s="259"/>
      <c r="D672" s="248"/>
      <c r="E672" s="305"/>
      <c r="F672" s="305"/>
      <c r="G672" s="305"/>
      <c r="H672" s="305"/>
      <c r="I672" s="305"/>
      <c r="J672" s="306"/>
      <c r="K672" s="306"/>
      <c r="L672" s="307"/>
      <c r="M672" s="306"/>
      <c r="N672" s="305"/>
      <c r="O672" s="305"/>
      <c r="P672" s="305"/>
      <c r="Q672" s="305"/>
      <c r="R672" s="305"/>
      <c r="S672" s="318"/>
      <c r="T672" s="290"/>
      <c r="U672" s="291"/>
      <c r="V672" s="290"/>
      <c r="W672" s="290"/>
      <c r="X672" s="290"/>
      <c r="Y672" s="290"/>
      <c r="Z672" s="290"/>
      <c r="AA672" s="290"/>
      <c r="AB672" s="290"/>
      <c r="AC672" s="292"/>
    </row>
    <row r="673" spans="3:29" customFormat="1" ht="15" customHeight="1" x14ac:dyDescent="0.25">
      <c r="C673" s="259"/>
      <c r="D673" s="248"/>
      <c r="E673" s="305"/>
      <c r="F673" s="305"/>
      <c r="G673" s="305"/>
      <c r="H673" s="305"/>
      <c r="I673" s="305"/>
      <c r="J673" s="306"/>
      <c r="K673" s="306"/>
      <c r="L673" s="307"/>
      <c r="M673" s="306"/>
      <c r="N673" s="305"/>
      <c r="O673" s="305"/>
      <c r="P673" s="305"/>
      <c r="Q673" s="305"/>
      <c r="R673" s="305"/>
      <c r="S673" s="318"/>
      <c r="T673" s="290"/>
      <c r="U673" s="291"/>
      <c r="V673" s="290"/>
      <c r="W673" s="290"/>
      <c r="X673" s="290"/>
      <c r="Y673" s="290"/>
      <c r="Z673" s="290"/>
      <c r="AA673" s="290"/>
      <c r="AB673" s="290"/>
      <c r="AC673" s="292"/>
    </row>
    <row r="674" spans="3:29" customFormat="1" ht="15" customHeight="1" x14ac:dyDescent="0.25">
      <c r="C674" s="259"/>
      <c r="D674" s="248"/>
      <c r="E674" s="305"/>
      <c r="F674" s="305"/>
      <c r="G674" s="305"/>
      <c r="H674" s="305"/>
      <c r="I674" s="305"/>
      <c r="J674" s="306"/>
      <c r="K674" s="306"/>
      <c r="L674" s="307"/>
      <c r="M674" s="306"/>
      <c r="N674" s="305"/>
      <c r="O674" s="305"/>
      <c r="P674" s="305"/>
      <c r="Q674" s="305"/>
      <c r="R674" s="305"/>
      <c r="S674" s="318"/>
      <c r="T674" s="290"/>
      <c r="U674" s="291"/>
      <c r="V674" s="290"/>
      <c r="W674" s="290"/>
      <c r="X674" s="290"/>
      <c r="Y674" s="290"/>
      <c r="Z674" s="290"/>
      <c r="AA674" s="290"/>
      <c r="AB674" s="290"/>
      <c r="AC674" s="292"/>
    </row>
    <row r="675" spans="3:29" customFormat="1" ht="15" customHeight="1" x14ac:dyDescent="0.25">
      <c r="C675" s="259"/>
      <c r="D675" s="248"/>
      <c r="E675" s="305"/>
      <c r="F675" s="305"/>
      <c r="G675" s="305"/>
      <c r="H675" s="305"/>
      <c r="I675" s="305"/>
      <c r="J675" s="306"/>
      <c r="K675" s="306"/>
      <c r="L675" s="307"/>
      <c r="M675" s="306"/>
      <c r="N675" s="305"/>
      <c r="O675" s="305"/>
      <c r="P675" s="305"/>
      <c r="Q675" s="305"/>
      <c r="R675" s="305"/>
      <c r="S675" s="318"/>
      <c r="T675" s="290"/>
      <c r="U675" s="291"/>
      <c r="V675" s="290"/>
      <c r="W675" s="290"/>
      <c r="X675" s="290"/>
      <c r="Y675" s="290"/>
      <c r="Z675" s="290"/>
      <c r="AA675" s="290"/>
      <c r="AB675" s="290"/>
      <c r="AC675" s="292"/>
    </row>
    <row r="676" spans="3:29" customFormat="1" ht="15" customHeight="1" x14ac:dyDescent="0.25">
      <c r="C676" s="259"/>
      <c r="D676" s="248"/>
      <c r="E676" s="305"/>
      <c r="F676" s="305"/>
      <c r="G676" s="305"/>
      <c r="H676" s="305"/>
      <c r="I676" s="305"/>
      <c r="J676" s="306"/>
      <c r="K676" s="306"/>
      <c r="L676" s="307"/>
      <c r="M676" s="306"/>
      <c r="N676" s="305"/>
      <c r="O676" s="305"/>
      <c r="P676" s="305"/>
      <c r="Q676" s="305"/>
      <c r="R676" s="305"/>
      <c r="S676" s="318"/>
      <c r="T676" s="290"/>
      <c r="U676" s="291"/>
      <c r="V676" s="290"/>
      <c r="W676" s="290"/>
      <c r="X676" s="290"/>
      <c r="Y676" s="290"/>
      <c r="Z676" s="290"/>
      <c r="AA676" s="290"/>
      <c r="AB676" s="290"/>
      <c r="AC676" s="292"/>
    </row>
    <row r="677" spans="3:29" customFormat="1" ht="15" customHeight="1" x14ac:dyDescent="0.25">
      <c r="C677" s="259"/>
      <c r="D677" s="248"/>
      <c r="E677" s="305"/>
      <c r="F677" s="305"/>
      <c r="G677" s="305"/>
      <c r="H677" s="305"/>
      <c r="I677" s="305"/>
      <c r="J677" s="306"/>
      <c r="K677" s="306"/>
      <c r="L677" s="307"/>
      <c r="M677" s="306"/>
      <c r="N677" s="305"/>
      <c r="O677" s="305"/>
      <c r="P677" s="305"/>
      <c r="Q677" s="305"/>
      <c r="R677" s="305"/>
      <c r="S677" s="318"/>
      <c r="T677" s="290"/>
      <c r="U677" s="291"/>
      <c r="V677" s="290"/>
      <c r="W677" s="290"/>
      <c r="X677" s="290"/>
      <c r="Y677" s="290"/>
      <c r="Z677" s="290"/>
      <c r="AA677" s="290"/>
      <c r="AB677" s="290"/>
      <c r="AC677" s="292"/>
    </row>
    <row r="678" spans="3:29" customFormat="1" ht="15" customHeight="1" x14ac:dyDescent="0.25">
      <c r="C678" s="259"/>
      <c r="D678" s="248"/>
      <c r="E678" s="305"/>
      <c r="F678" s="305"/>
      <c r="G678" s="305"/>
      <c r="H678" s="305"/>
      <c r="I678" s="305"/>
      <c r="J678" s="306"/>
      <c r="K678" s="306"/>
      <c r="L678" s="307"/>
      <c r="M678" s="306"/>
      <c r="N678" s="305"/>
      <c r="O678" s="305"/>
      <c r="P678" s="305"/>
      <c r="Q678" s="305"/>
      <c r="R678" s="305"/>
      <c r="S678" s="318"/>
      <c r="T678" s="290"/>
      <c r="U678" s="291"/>
      <c r="V678" s="290"/>
      <c r="W678" s="290"/>
      <c r="X678" s="290"/>
      <c r="Y678" s="290"/>
      <c r="Z678" s="290"/>
      <c r="AA678" s="290"/>
      <c r="AB678" s="290"/>
      <c r="AC678" s="292"/>
    </row>
    <row r="679" spans="3:29" customFormat="1" ht="15" customHeight="1" x14ac:dyDescent="0.25">
      <c r="C679" s="259"/>
      <c r="D679" s="248"/>
      <c r="E679" s="305"/>
      <c r="F679" s="305"/>
      <c r="G679" s="305"/>
      <c r="H679" s="305"/>
      <c r="I679" s="305"/>
      <c r="J679" s="306"/>
      <c r="K679" s="306"/>
      <c r="L679" s="307"/>
      <c r="M679" s="306"/>
      <c r="N679" s="305"/>
      <c r="O679" s="305"/>
      <c r="P679" s="305"/>
      <c r="Q679" s="305"/>
      <c r="R679" s="305"/>
      <c r="S679" s="318"/>
      <c r="T679" s="290"/>
      <c r="U679" s="291"/>
      <c r="V679" s="290"/>
      <c r="W679" s="290"/>
      <c r="X679" s="290"/>
      <c r="Y679" s="290"/>
      <c r="Z679" s="290"/>
      <c r="AA679" s="290"/>
      <c r="AB679" s="290"/>
      <c r="AC679" s="292"/>
    </row>
    <row r="680" spans="3:29" customFormat="1" ht="15" customHeight="1" x14ac:dyDescent="0.25">
      <c r="C680" s="259"/>
      <c r="D680" s="248"/>
      <c r="E680" s="305"/>
      <c r="F680" s="305"/>
      <c r="G680" s="305"/>
      <c r="H680" s="305"/>
      <c r="I680" s="305"/>
      <c r="J680" s="306"/>
      <c r="K680" s="306"/>
      <c r="L680" s="307"/>
      <c r="M680" s="306"/>
      <c r="N680" s="305"/>
      <c r="O680" s="305"/>
      <c r="P680" s="305"/>
      <c r="Q680" s="305"/>
      <c r="R680" s="305"/>
      <c r="S680" s="318"/>
      <c r="T680" s="290"/>
      <c r="U680" s="291"/>
      <c r="V680" s="290"/>
      <c r="W680" s="290"/>
      <c r="X680" s="290"/>
      <c r="Y680" s="290"/>
      <c r="Z680" s="290"/>
      <c r="AA680" s="290"/>
      <c r="AB680" s="290"/>
      <c r="AC680" s="292"/>
    </row>
    <row r="681" spans="3:29" customFormat="1" ht="15" customHeight="1" x14ac:dyDescent="0.25">
      <c r="C681" s="259"/>
      <c r="D681" s="248"/>
      <c r="E681" s="305"/>
      <c r="F681" s="305"/>
      <c r="G681" s="305"/>
      <c r="H681" s="305"/>
      <c r="I681" s="305"/>
      <c r="J681" s="306"/>
      <c r="K681" s="306"/>
      <c r="L681" s="307"/>
      <c r="M681" s="306"/>
      <c r="N681" s="305"/>
      <c r="O681" s="305"/>
      <c r="P681" s="305"/>
      <c r="Q681" s="305"/>
      <c r="R681" s="305"/>
      <c r="S681" s="318"/>
      <c r="T681" s="290"/>
      <c r="U681" s="291"/>
      <c r="V681" s="290"/>
      <c r="W681" s="290"/>
      <c r="X681" s="290"/>
      <c r="Y681" s="290"/>
      <c r="Z681" s="290"/>
      <c r="AA681" s="290"/>
      <c r="AB681" s="290"/>
      <c r="AC681" s="292"/>
    </row>
    <row r="682" spans="3:29" customFormat="1" ht="15" customHeight="1" x14ac:dyDescent="0.25">
      <c r="C682" s="259"/>
      <c r="D682" s="248"/>
      <c r="E682" s="305"/>
      <c r="F682" s="305"/>
      <c r="G682" s="305"/>
      <c r="H682" s="305"/>
      <c r="I682" s="305"/>
      <c r="J682" s="306"/>
      <c r="K682" s="306"/>
      <c r="L682" s="307"/>
      <c r="M682" s="306"/>
      <c r="N682" s="305"/>
      <c r="O682" s="305"/>
      <c r="P682" s="305"/>
      <c r="Q682" s="305"/>
      <c r="R682" s="305"/>
      <c r="S682" s="318"/>
      <c r="T682" s="290"/>
      <c r="U682" s="291"/>
      <c r="V682" s="290"/>
      <c r="W682" s="290"/>
      <c r="X682" s="290"/>
      <c r="Y682" s="290"/>
      <c r="Z682" s="290"/>
      <c r="AA682" s="290"/>
      <c r="AB682" s="290"/>
      <c r="AC682" s="292"/>
    </row>
    <row r="683" spans="3:29" customFormat="1" ht="15" customHeight="1" x14ac:dyDescent="0.25">
      <c r="C683" s="259"/>
      <c r="D683" s="248"/>
      <c r="E683" s="305"/>
      <c r="F683" s="305"/>
      <c r="G683" s="305"/>
      <c r="H683" s="305"/>
      <c r="I683" s="305"/>
      <c r="J683" s="306"/>
      <c r="K683" s="306"/>
      <c r="L683" s="307"/>
      <c r="M683" s="306"/>
      <c r="N683" s="305"/>
      <c r="O683" s="305"/>
      <c r="P683" s="305"/>
      <c r="Q683" s="305"/>
      <c r="R683" s="305"/>
      <c r="S683" s="318"/>
      <c r="T683" s="290"/>
      <c r="U683" s="291"/>
      <c r="V683" s="290"/>
      <c r="W683" s="290"/>
      <c r="X683" s="290"/>
      <c r="Y683" s="290"/>
      <c r="Z683" s="290"/>
      <c r="AA683" s="290"/>
      <c r="AB683" s="290"/>
      <c r="AC683" s="292"/>
    </row>
    <row r="684" spans="3:29" customFormat="1" ht="15" customHeight="1" x14ac:dyDescent="0.25">
      <c r="C684" s="259"/>
      <c r="D684" s="248"/>
      <c r="E684" s="305"/>
      <c r="F684" s="305"/>
      <c r="G684" s="305"/>
      <c r="H684" s="305"/>
      <c r="I684" s="305"/>
      <c r="J684" s="306"/>
      <c r="K684" s="306"/>
      <c r="L684" s="307"/>
      <c r="M684" s="306"/>
      <c r="N684" s="305"/>
      <c r="O684" s="305"/>
      <c r="P684" s="305"/>
      <c r="Q684" s="305"/>
      <c r="R684" s="305"/>
      <c r="S684" s="318"/>
      <c r="T684" s="290"/>
      <c r="U684" s="291"/>
      <c r="V684" s="290"/>
      <c r="W684" s="290"/>
      <c r="X684" s="290"/>
      <c r="Y684" s="290"/>
      <c r="Z684" s="290"/>
      <c r="AA684" s="290"/>
      <c r="AB684" s="290"/>
      <c r="AC684" s="292"/>
    </row>
    <row r="685" spans="3:29" customFormat="1" ht="15" customHeight="1" x14ac:dyDescent="0.25">
      <c r="C685" s="259"/>
      <c r="D685" s="248"/>
      <c r="E685" s="305"/>
      <c r="F685" s="305"/>
      <c r="G685" s="305"/>
      <c r="H685" s="305"/>
      <c r="I685" s="305"/>
      <c r="J685" s="306"/>
      <c r="K685" s="306"/>
      <c r="L685" s="307"/>
      <c r="M685" s="306"/>
      <c r="N685" s="305"/>
      <c r="O685" s="305"/>
      <c r="P685" s="305"/>
      <c r="Q685" s="305"/>
      <c r="R685" s="305"/>
      <c r="S685" s="318"/>
      <c r="T685" s="290"/>
      <c r="U685" s="291"/>
      <c r="V685" s="290"/>
      <c r="W685" s="290"/>
      <c r="X685" s="290"/>
      <c r="Y685" s="290"/>
      <c r="Z685" s="290"/>
      <c r="AA685" s="290"/>
      <c r="AB685" s="290"/>
      <c r="AC685" s="292"/>
    </row>
    <row r="686" spans="3:29" customFormat="1" ht="15" customHeight="1" x14ac:dyDescent="0.25">
      <c r="C686" s="259"/>
      <c r="D686" s="248"/>
      <c r="E686" s="305"/>
      <c r="F686" s="305"/>
      <c r="G686" s="305"/>
      <c r="H686" s="305"/>
      <c r="I686" s="305"/>
      <c r="J686" s="306"/>
      <c r="K686" s="306"/>
      <c r="L686" s="307"/>
      <c r="M686" s="306"/>
      <c r="N686" s="305"/>
      <c r="O686" s="305"/>
      <c r="P686" s="305"/>
      <c r="Q686" s="305"/>
      <c r="R686" s="305"/>
      <c r="S686" s="318"/>
      <c r="T686" s="290"/>
      <c r="U686" s="291"/>
      <c r="V686" s="290"/>
      <c r="W686" s="290"/>
      <c r="X686" s="290"/>
      <c r="Y686" s="290"/>
      <c r="Z686" s="290"/>
      <c r="AA686" s="290"/>
      <c r="AB686" s="290"/>
      <c r="AC686" s="292"/>
    </row>
    <row r="687" spans="3:29" customFormat="1" ht="15" customHeight="1" x14ac:dyDescent="0.25">
      <c r="C687" s="259"/>
      <c r="D687" s="248"/>
      <c r="E687" s="305"/>
      <c r="F687" s="305"/>
      <c r="G687" s="305"/>
      <c r="H687" s="305"/>
      <c r="I687" s="305"/>
      <c r="J687" s="306"/>
      <c r="K687" s="306"/>
      <c r="L687" s="307"/>
      <c r="M687" s="306"/>
      <c r="N687" s="305"/>
      <c r="O687" s="305"/>
      <c r="P687" s="305"/>
      <c r="Q687" s="305"/>
      <c r="R687" s="305"/>
      <c r="S687" s="318"/>
      <c r="T687" s="290"/>
      <c r="U687" s="291"/>
      <c r="V687" s="290"/>
      <c r="W687" s="290"/>
      <c r="X687" s="290"/>
      <c r="Y687" s="290"/>
      <c r="Z687" s="290"/>
      <c r="AA687" s="290"/>
      <c r="AB687" s="290"/>
      <c r="AC687" s="292"/>
    </row>
    <row r="688" spans="3:29" customFormat="1" ht="15" customHeight="1" x14ac:dyDescent="0.25">
      <c r="C688" s="259"/>
      <c r="D688" s="248"/>
      <c r="E688" s="305"/>
      <c r="F688" s="305"/>
      <c r="G688" s="305"/>
      <c r="H688" s="305"/>
      <c r="I688" s="305"/>
      <c r="J688" s="306"/>
      <c r="K688" s="306"/>
      <c r="L688" s="307"/>
      <c r="M688" s="306"/>
      <c r="N688" s="305"/>
      <c r="O688" s="305"/>
      <c r="P688" s="305"/>
      <c r="Q688" s="305"/>
      <c r="R688" s="305"/>
      <c r="S688" s="318"/>
      <c r="T688" s="290"/>
      <c r="U688" s="291"/>
      <c r="V688" s="290"/>
      <c r="W688" s="290"/>
      <c r="X688" s="290"/>
      <c r="Y688" s="290"/>
      <c r="Z688" s="290"/>
      <c r="AA688" s="290"/>
      <c r="AB688" s="290"/>
      <c r="AC688" s="292"/>
    </row>
    <row r="689" spans="3:29" customFormat="1" ht="15" customHeight="1" x14ac:dyDescent="0.25">
      <c r="C689" s="259"/>
      <c r="D689" s="248"/>
      <c r="E689" s="305"/>
      <c r="F689" s="305"/>
      <c r="G689" s="305"/>
      <c r="H689" s="305"/>
      <c r="I689" s="305"/>
      <c r="J689" s="306"/>
      <c r="K689" s="306"/>
      <c r="L689" s="307"/>
      <c r="M689" s="306"/>
      <c r="N689" s="305"/>
      <c r="O689" s="305"/>
      <c r="P689" s="305"/>
      <c r="Q689" s="305"/>
      <c r="R689" s="305"/>
      <c r="S689" s="318"/>
      <c r="T689" s="290"/>
      <c r="U689" s="291"/>
      <c r="V689" s="290"/>
      <c r="W689" s="290"/>
      <c r="X689" s="290"/>
      <c r="Y689" s="290"/>
      <c r="Z689" s="290"/>
      <c r="AA689" s="290"/>
      <c r="AB689" s="290"/>
      <c r="AC689" s="292"/>
    </row>
    <row r="690" spans="3:29" customFormat="1" ht="15" customHeight="1" x14ac:dyDescent="0.25">
      <c r="C690" s="259"/>
      <c r="D690" s="248"/>
      <c r="E690" s="305"/>
      <c r="F690" s="305"/>
      <c r="G690" s="305"/>
      <c r="H690" s="305"/>
      <c r="I690" s="305"/>
      <c r="J690" s="306"/>
      <c r="K690" s="306"/>
      <c r="L690" s="307"/>
      <c r="M690" s="306"/>
      <c r="N690" s="305"/>
      <c r="O690" s="305"/>
      <c r="P690" s="305"/>
      <c r="Q690" s="305"/>
      <c r="R690" s="305"/>
      <c r="S690" s="318"/>
      <c r="T690" s="290"/>
      <c r="U690" s="291"/>
      <c r="V690" s="290"/>
      <c r="W690" s="290"/>
      <c r="X690" s="290"/>
      <c r="Y690" s="290"/>
      <c r="Z690" s="290"/>
      <c r="AA690" s="290"/>
      <c r="AB690" s="290"/>
      <c r="AC690" s="292"/>
    </row>
    <row r="691" spans="3:29" customFormat="1" ht="15" customHeight="1" x14ac:dyDescent="0.25">
      <c r="C691" s="259"/>
      <c r="D691" s="248"/>
      <c r="E691" s="305"/>
      <c r="F691" s="305"/>
      <c r="G691" s="305"/>
      <c r="H691" s="305"/>
      <c r="I691" s="305"/>
      <c r="J691" s="306"/>
      <c r="K691" s="306"/>
      <c r="L691" s="307"/>
      <c r="M691" s="306"/>
      <c r="N691" s="305"/>
      <c r="O691" s="305"/>
      <c r="P691" s="305"/>
      <c r="Q691" s="305"/>
      <c r="R691" s="305"/>
      <c r="S691" s="318"/>
      <c r="T691" s="290"/>
      <c r="U691" s="291"/>
      <c r="V691" s="290"/>
      <c r="W691" s="290"/>
      <c r="X691" s="290"/>
      <c r="Y691" s="290"/>
      <c r="Z691" s="290"/>
      <c r="AA691" s="290"/>
      <c r="AB691" s="290"/>
      <c r="AC691" s="292"/>
    </row>
    <row r="692" spans="3:29" customFormat="1" ht="15" customHeight="1" x14ac:dyDescent="0.25">
      <c r="C692" s="259"/>
      <c r="D692" s="248"/>
      <c r="E692" s="305"/>
      <c r="F692" s="305"/>
      <c r="G692" s="305"/>
      <c r="H692" s="305"/>
      <c r="I692" s="305"/>
      <c r="J692" s="306"/>
      <c r="K692" s="306"/>
      <c r="L692" s="307"/>
      <c r="M692" s="306"/>
      <c r="N692" s="305"/>
      <c r="O692" s="305"/>
      <c r="P692" s="305"/>
      <c r="Q692" s="305"/>
      <c r="R692" s="305"/>
      <c r="S692" s="318"/>
      <c r="T692" s="290"/>
      <c r="U692" s="291"/>
      <c r="V692" s="290"/>
      <c r="W692" s="290"/>
      <c r="X692" s="290"/>
      <c r="Y692" s="290"/>
      <c r="Z692" s="290"/>
      <c r="AA692" s="290"/>
      <c r="AB692" s="290"/>
      <c r="AC692" s="292"/>
    </row>
    <row r="693" spans="3:29" customFormat="1" ht="15" customHeight="1" x14ac:dyDescent="0.25">
      <c r="C693" s="259"/>
      <c r="D693" s="248"/>
      <c r="E693" s="305"/>
      <c r="F693" s="305"/>
      <c r="G693" s="305"/>
      <c r="H693" s="305"/>
      <c r="I693" s="305"/>
      <c r="J693" s="306"/>
      <c r="K693" s="306"/>
      <c r="L693" s="307"/>
      <c r="M693" s="306"/>
      <c r="N693" s="305"/>
      <c r="O693" s="305"/>
      <c r="P693" s="305"/>
      <c r="Q693" s="305"/>
      <c r="R693" s="305"/>
      <c r="S693" s="318"/>
      <c r="T693" s="290"/>
      <c r="U693" s="291"/>
      <c r="V693" s="290"/>
      <c r="W693" s="290"/>
      <c r="X693" s="290"/>
      <c r="Y693" s="290"/>
      <c r="Z693" s="290"/>
      <c r="AA693" s="290"/>
      <c r="AB693" s="290"/>
      <c r="AC693" s="292"/>
    </row>
    <row r="694" spans="3:29" customFormat="1" ht="15" customHeight="1" x14ac:dyDescent="0.25">
      <c r="C694" s="259"/>
      <c r="D694" s="248"/>
      <c r="E694" s="305"/>
      <c r="F694" s="305"/>
      <c r="G694" s="305"/>
      <c r="H694" s="305"/>
      <c r="I694" s="305"/>
      <c r="J694" s="306"/>
      <c r="K694" s="306"/>
      <c r="L694" s="307"/>
      <c r="M694" s="306"/>
      <c r="N694" s="305"/>
      <c r="O694" s="305"/>
      <c r="P694" s="305"/>
      <c r="Q694" s="305"/>
      <c r="R694" s="305"/>
      <c r="S694" s="318"/>
      <c r="T694" s="290"/>
      <c r="U694" s="291"/>
      <c r="V694" s="290"/>
      <c r="W694" s="290"/>
      <c r="X694" s="290"/>
      <c r="Y694" s="290"/>
      <c r="Z694" s="290"/>
      <c r="AA694" s="290"/>
      <c r="AB694" s="290"/>
      <c r="AC694" s="292"/>
    </row>
    <row r="695" spans="3:29" customFormat="1" ht="15" customHeight="1" x14ac:dyDescent="0.25">
      <c r="C695" s="259"/>
      <c r="D695" s="248"/>
      <c r="E695" s="305"/>
      <c r="F695" s="305"/>
      <c r="G695" s="305"/>
      <c r="H695" s="305"/>
      <c r="I695" s="305"/>
      <c r="J695" s="306"/>
      <c r="K695" s="306"/>
      <c r="L695" s="307"/>
      <c r="M695" s="306"/>
      <c r="N695" s="305"/>
      <c r="O695" s="305"/>
      <c r="P695" s="305"/>
      <c r="Q695" s="305"/>
      <c r="R695" s="305"/>
      <c r="S695" s="318"/>
      <c r="T695" s="290"/>
      <c r="U695" s="291"/>
      <c r="V695" s="290"/>
      <c r="W695" s="290"/>
      <c r="X695" s="290"/>
      <c r="Y695" s="290"/>
      <c r="Z695" s="290"/>
      <c r="AA695" s="290"/>
      <c r="AB695" s="290"/>
      <c r="AC695" s="292"/>
    </row>
    <row r="696" spans="3:29" customFormat="1" ht="15" customHeight="1" x14ac:dyDescent="0.25">
      <c r="C696" s="259"/>
      <c r="D696" s="248"/>
      <c r="E696" s="305"/>
      <c r="F696" s="305"/>
      <c r="G696" s="305"/>
      <c r="H696" s="305"/>
      <c r="I696" s="305"/>
      <c r="J696" s="306"/>
      <c r="K696" s="306"/>
      <c r="L696" s="307"/>
      <c r="M696" s="306"/>
      <c r="N696" s="305"/>
      <c r="O696" s="305"/>
      <c r="P696" s="305"/>
      <c r="Q696" s="305"/>
      <c r="R696" s="305"/>
      <c r="S696" s="318"/>
      <c r="T696" s="290"/>
      <c r="U696" s="291"/>
      <c r="V696" s="290"/>
      <c r="W696" s="290"/>
      <c r="X696" s="290"/>
      <c r="Y696" s="290"/>
      <c r="Z696" s="290"/>
      <c r="AA696" s="290"/>
      <c r="AB696" s="290"/>
      <c r="AC696" s="292"/>
    </row>
    <row r="697" spans="3:29" customFormat="1" ht="15" customHeight="1" x14ac:dyDescent="0.25">
      <c r="C697" s="259"/>
      <c r="D697" s="248"/>
      <c r="E697" s="305"/>
      <c r="F697" s="305"/>
      <c r="G697" s="305"/>
      <c r="H697" s="305"/>
      <c r="I697" s="305"/>
      <c r="J697" s="306"/>
      <c r="K697" s="306"/>
      <c r="L697" s="307"/>
      <c r="M697" s="306"/>
      <c r="N697" s="305"/>
      <c r="O697" s="305"/>
      <c r="P697" s="305"/>
      <c r="Q697" s="305"/>
      <c r="R697" s="305"/>
      <c r="S697" s="318"/>
      <c r="T697" s="290"/>
      <c r="U697" s="291"/>
      <c r="V697" s="290"/>
      <c r="W697" s="290"/>
      <c r="X697" s="290"/>
      <c r="Y697" s="290"/>
      <c r="Z697" s="290"/>
      <c r="AA697" s="290"/>
      <c r="AB697" s="290"/>
      <c r="AC697" s="292"/>
    </row>
    <row r="698" spans="3:29" customFormat="1" ht="15" customHeight="1" x14ac:dyDescent="0.25">
      <c r="C698" s="259"/>
      <c r="D698" s="248"/>
      <c r="E698" s="305"/>
      <c r="F698" s="305"/>
      <c r="G698" s="305"/>
      <c r="H698" s="305"/>
      <c r="I698" s="305"/>
      <c r="J698" s="306"/>
      <c r="K698" s="306"/>
      <c r="L698" s="307"/>
      <c r="M698" s="306"/>
      <c r="N698" s="305"/>
      <c r="O698" s="305"/>
      <c r="P698" s="305"/>
      <c r="Q698" s="305"/>
      <c r="R698" s="305"/>
      <c r="S698" s="318"/>
      <c r="T698" s="290"/>
      <c r="U698" s="291"/>
      <c r="V698" s="290"/>
      <c r="W698" s="290"/>
      <c r="X698" s="290"/>
      <c r="Y698" s="290"/>
      <c r="Z698" s="290"/>
      <c r="AA698" s="290"/>
      <c r="AB698" s="290"/>
      <c r="AC698" s="292"/>
    </row>
    <row r="699" spans="3:29" customFormat="1" ht="15" customHeight="1" x14ac:dyDescent="0.25">
      <c r="C699" s="259"/>
      <c r="D699" s="248"/>
      <c r="E699" s="305"/>
      <c r="F699" s="305"/>
      <c r="G699" s="305"/>
      <c r="H699" s="305"/>
      <c r="I699" s="305"/>
      <c r="J699" s="306"/>
      <c r="K699" s="306"/>
      <c r="L699" s="307"/>
      <c r="M699" s="306"/>
      <c r="N699" s="305"/>
      <c r="O699" s="305"/>
      <c r="P699" s="305"/>
      <c r="Q699" s="305"/>
      <c r="R699" s="305"/>
      <c r="S699" s="318"/>
      <c r="T699" s="290"/>
      <c r="U699" s="291"/>
      <c r="V699" s="290"/>
      <c r="W699" s="290"/>
      <c r="X699" s="290"/>
      <c r="Y699" s="290"/>
      <c r="Z699" s="290"/>
      <c r="AA699" s="290"/>
      <c r="AB699" s="290"/>
      <c r="AC699" s="292"/>
    </row>
    <row r="700" spans="3:29" customFormat="1" ht="15" customHeight="1" x14ac:dyDescent="0.25">
      <c r="C700" s="259"/>
      <c r="D700" s="248"/>
      <c r="E700" s="305"/>
      <c r="F700" s="305"/>
      <c r="G700" s="305"/>
      <c r="H700" s="305"/>
      <c r="I700" s="305"/>
      <c r="J700" s="306"/>
      <c r="K700" s="306"/>
      <c r="L700" s="307"/>
      <c r="M700" s="306"/>
      <c r="N700" s="305"/>
      <c r="O700" s="305"/>
      <c r="P700" s="305"/>
      <c r="Q700" s="305"/>
      <c r="R700" s="305"/>
      <c r="S700" s="318"/>
      <c r="T700" s="290"/>
      <c r="U700" s="291"/>
      <c r="V700" s="290"/>
      <c r="W700" s="290"/>
      <c r="X700" s="290"/>
      <c r="Y700" s="290"/>
      <c r="Z700" s="290"/>
      <c r="AA700" s="290"/>
      <c r="AB700" s="290"/>
      <c r="AC700" s="292"/>
    </row>
    <row r="701" spans="3:29" customFormat="1" ht="15" customHeight="1" x14ac:dyDescent="0.25">
      <c r="C701" s="259"/>
      <c r="D701" s="248"/>
      <c r="E701" s="305"/>
      <c r="F701" s="305"/>
      <c r="G701" s="305"/>
      <c r="H701" s="305"/>
      <c r="I701" s="305"/>
      <c r="J701" s="306"/>
      <c r="K701" s="306"/>
      <c r="L701" s="307"/>
      <c r="M701" s="306"/>
      <c r="N701" s="305"/>
      <c r="O701" s="305"/>
      <c r="P701" s="305"/>
      <c r="Q701" s="305"/>
      <c r="R701" s="305"/>
      <c r="S701" s="318"/>
      <c r="T701" s="290"/>
      <c r="U701" s="291"/>
      <c r="V701" s="290"/>
      <c r="W701" s="290"/>
      <c r="X701" s="290"/>
      <c r="Y701" s="290"/>
      <c r="Z701" s="290"/>
      <c r="AA701" s="290"/>
      <c r="AB701" s="290"/>
      <c r="AC701" s="292"/>
    </row>
    <row r="702" spans="3:29" customFormat="1" ht="15" customHeight="1" x14ac:dyDescent="0.25">
      <c r="C702" s="259"/>
      <c r="D702" s="248"/>
      <c r="E702" s="305"/>
      <c r="F702" s="305"/>
      <c r="G702" s="305"/>
      <c r="H702" s="305"/>
      <c r="I702" s="305"/>
      <c r="J702" s="306"/>
      <c r="K702" s="306"/>
      <c r="L702" s="307"/>
      <c r="M702" s="306"/>
      <c r="N702" s="305"/>
      <c r="O702" s="305"/>
      <c r="P702" s="305"/>
      <c r="Q702" s="305"/>
      <c r="R702" s="305"/>
      <c r="S702" s="318"/>
      <c r="T702" s="290"/>
      <c r="U702" s="291"/>
      <c r="V702" s="290"/>
      <c r="W702" s="290"/>
      <c r="X702" s="290"/>
      <c r="Y702" s="290"/>
      <c r="Z702" s="290"/>
      <c r="AA702" s="290"/>
      <c r="AB702" s="290"/>
      <c r="AC702" s="292"/>
    </row>
    <row r="703" spans="3:29" customFormat="1" ht="15" customHeight="1" x14ac:dyDescent="0.25">
      <c r="C703" s="259"/>
      <c r="D703" s="248"/>
      <c r="E703" s="305"/>
      <c r="F703" s="305"/>
      <c r="G703" s="305"/>
      <c r="H703" s="305"/>
      <c r="I703" s="305"/>
      <c r="J703" s="306"/>
      <c r="K703" s="306"/>
      <c r="L703" s="307"/>
      <c r="M703" s="306"/>
      <c r="N703" s="305"/>
      <c r="O703" s="305"/>
      <c r="P703" s="305"/>
      <c r="Q703" s="305"/>
      <c r="R703" s="305"/>
      <c r="S703" s="318"/>
      <c r="T703" s="290"/>
      <c r="U703" s="291"/>
      <c r="V703" s="290"/>
      <c r="W703" s="290"/>
      <c r="X703" s="290"/>
      <c r="Y703" s="290"/>
      <c r="Z703" s="290"/>
      <c r="AA703" s="290"/>
      <c r="AB703" s="290"/>
      <c r="AC703" s="292"/>
    </row>
    <row r="704" spans="3:29" customFormat="1" ht="15" customHeight="1" x14ac:dyDescent="0.25">
      <c r="C704" s="259"/>
      <c r="D704" s="248"/>
      <c r="E704" s="305"/>
      <c r="F704" s="305"/>
      <c r="G704" s="305"/>
      <c r="H704" s="305"/>
      <c r="I704" s="305"/>
      <c r="J704" s="306"/>
      <c r="K704" s="306"/>
      <c r="L704" s="307"/>
      <c r="M704" s="306"/>
      <c r="N704" s="305"/>
      <c r="O704" s="305"/>
      <c r="P704" s="305"/>
      <c r="Q704" s="305"/>
      <c r="R704" s="305"/>
      <c r="S704" s="318"/>
      <c r="T704" s="290"/>
      <c r="U704" s="291"/>
      <c r="V704" s="290"/>
      <c r="W704" s="290"/>
      <c r="X704" s="290"/>
      <c r="Y704" s="290"/>
      <c r="Z704" s="290"/>
      <c r="AA704" s="290"/>
      <c r="AB704" s="290"/>
      <c r="AC704" s="292"/>
    </row>
    <row r="705" spans="3:29" customFormat="1" ht="15" customHeight="1" x14ac:dyDescent="0.25">
      <c r="C705" s="259"/>
      <c r="D705" s="248"/>
      <c r="E705" s="305"/>
      <c r="F705" s="305"/>
      <c r="G705" s="305"/>
      <c r="H705" s="305"/>
      <c r="I705" s="305"/>
      <c r="J705" s="306"/>
      <c r="K705" s="306"/>
      <c r="L705" s="307"/>
      <c r="M705" s="306"/>
      <c r="N705" s="305"/>
      <c r="O705" s="305"/>
      <c r="P705" s="305"/>
      <c r="Q705" s="305"/>
      <c r="R705" s="305"/>
      <c r="S705" s="318"/>
      <c r="T705" s="290"/>
      <c r="U705" s="291"/>
      <c r="V705" s="290"/>
      <c r="W705" s="290"/>
      <c r="X705" s="290"/>
      <c r="Y705" s="290"/>
      <c r="Z705" s="290"/>
      <c r="AA705" s="290"/>
      <c r="AB705" s="290"/>
      <c r="AC705" s="292"/>
    </row>
    <row r="706" spans="3:29" customFormat="1" ht="15" customHeight="1" x14ac:dyDescent="0.25">
      <c r="C706" s="259"/>
      <c r="D706" s="248"/>
      <c r="E706" s="305"/>
      <c r="F706" s="305"/>
      <c r="G706" s="305"/>
      <c r="H706" s="305"/>
      <c r="I706" s="305"/>
      <c r="J706" s="306"/>
      <c r="K706" s="306"/>
      <c r="L706" s="307"/>
      <c r="M706" s="306"/>
      <c r="N706" s="305"/>
      <c r="O706" s="305"/>
      <c r="P706" s="305"/>
      <c r="Q706" s="305"/>
      <c r="R706" s="305"/>
      <c r="S706" s="318"/>
      <c r="T706" s="290"/>
      <c r="U706" s="291"/>
      <c r="V706" s="290"/>
      <c r="W706" s="290"/>
      <c r="X706" s="290"/>
      <c r="Y706" s="290"/>
      <c r="Z706" s="290"/>
      <c r="AA706" s="290"/>
      <c r="AB706" s="290"/>
      <c r="AC706" s="292"/>
    </row>
    <row r="707" spans="3:29" customFormat="1" ht="15" customHeight="1" x14ac:dyDescent="0.25">
      <c r="C707" s="259"/>
      <c r="D707" s="248"/>
      <c r="E707" s="305"/>
      <c r="F707" s="305"/>
      <c r="G707" s="305"/>
      <c r="H707" s="305"/>
      <c r="I707" s="305"/>
      <c r="J707" s="306"/>
      <c r="K707" s="306"/>
      <c r="L707" s="307"/>
      <c r="M707" s="306"/>
      <c r="N707" s="305"/>
      <c r="O707" s="305"/>
      <c r="P707" s="305"/>
      <c r="Q707" s="305"/>
      <c r="R707" s="305"/>
      <c r="S707" s="318"/>
      <c r="T707" s="290"/>
      <c r="U707" s="291"/>
      <c r="V707" s="290"/>
      <c r="W707" s="290"/>
      <c r="X707" s="290"/>
      <c r="Y707" s="290"/>
      <c r="Z707" s="290"/>
      <c r="AA707" s="290"/>
      <c r="AB707" s="290"/>
      <c r="AC707" s="292"/>
    </row>
    <row r="708" spans="3:29" customFormat="1" ht="15" customHeight="1" x14ac:dyDescent="0.25">
      <c r="C708" s="259"/>
      <c r="D708" s="248"/>
      <c r="E708" s="305"/>
      <c r="F708" s="305"/>
      <c r="G708" s="305"/>
      <c r="H708" s="305"/>
      <c r="I708" s="305"/>
      <c r="J708" s="306"/>
      <c r="K708" s="306"/>
      <c r="L708" s="307"/>
      <c r="M708" s="306"/>
      <c r="N708" s="305"/>
      <c r="O708" s="305"/>
      <c r="P708" s="305"/>
      <c r="Q708" s="305"/>
      <c r="R708" s="305"/>
      <c r="S708" s="318"/>
      <c r="T708" s="290"/>
      <c r="U708" s="291"/>
      <c r="V708" s="290"/>
      <c r="W708" s="290"/>
      <c r="X708" s="290"/>
      <c r="Y708" s="290"/>
      <c r="Z708" s="290"/>
      <c r="AA708" s="290"/>
      <c r="AB708" s="290"/>
      <c r="AC708" s="292"/>
    </row>
    <row r="709" spans="3:29" customFormat="1" ht="15" customHeight="1" x14ac:dyDescent="0.25">
      <c r="C709" s="259"/>
      <c r="D709" s="248"/>
      <c r="E709" s="305"/>
      <c r="F709" s="305"/>
      <c r="G709" s="305"/>
      <c r="H709" s="305"/>
      <c r="I709" s="305"/>
      <c r="J709" s="306"/>
      <c r="K709" s="306"/>
      <c r="L709" s="307"/>
      <c r="M709" s="306"/>
      <c r="N709" s="305"/>
      <c r="O709" s="305"/>
      <c r="P709" s="305"/>
      <c r="Q709" s="305"/>
      <c r="R709" s="305"/>
      <c r="S709" s="318"/>
      <c r="T709" s="290"/>
      <c r="U709" s="291"/>
      <c r="V709" s="290"/>
      <c r="W709" s="290"/>
      <c r="X709" s="290"/>
      <c r="Y709" s="290"/>
      <c r="Z709" s="290"/>
      <c r="AA709" s="290"/>
      <c r="AB709" s="290"/>
      <c r="AC709" s="292"/>
    </row>
    <row r="710" spans="3:29" customFormat="1" ht="15" customHeight="1" x14ac:dyDescent="0.25">
      <c r="C710" s="259"/>
      <c r="D710" s="248"/>
      <c r="E710" s="305"/>
      <c r="F710" s="305"/>
      <c r="G710" s="305"/>
      <c r="H710" s="305"/>
      <c r="I710" s="305"/>
      <c r="J710" s="306"/>
      <c r="K710" s="306"/>
      <c r="L710" s="307"/>
      <c r="M710" s="306"/>
      <c r="N710" s="305"/>
      <c r="O710" s="305"/>
      <c r="P710" s="305"/>
      <c r="Q710" s="305"/>
      <c r="R710" s="305"/>
      <c r="S710" s="318"/>
      <c r="T710" s="290"/>
      <c r="U710" s="291"/>
      <c r="V710" s="290"/>
      <c r="W710" s="290"/>
      <c r="X710" s="290"/>
      <c r="Y710" s="290"/>
      <c r="Z710" s="290"/>
      <c r="AA710" s="290"/>
      <c r="AB710" s="290"/>
      <c r="AC710" s="292"/>
    </row>
    <row r="711" spans="3:29" customFormat="1" ht="15" customHeight="1" x14ac:dyDescent="0.25">
      <c r="C711" s="259"/>
      <c r="D711" s="248"/>
      <c r="E711" s="305"/>
      <c r="F711" s="305"/>
      <c r="G711" s="305"/>
      <c r="H711" s="305"/>
      <c r="I711" s="305"/>
      <c r="J711" s="306"/>
      <c r="K711" s="306"/>
      <c r="L711" s="307"/>
      <c r="M711" s="306"/>
      <c r="N711" s="305"/>
      <c r="O711" s="305"/>
      <c r="P711" s="305"/>
      <c r="Q711" s="305"/>
      <c r="R711" s="305"/>
      <c r="S711" s="318"/>
      <c r="T711" s="290"/>
      <c r="U711" s="291"/>
      <c r="V711" s="290"/>
      <c r="W711" s="290"/>
      <c r="X711" s="290"/>
      <c r="Y711" s="290"/>
      <c r="Z711" s="290"/>
      <c r="AA711" s="290"/>
      <c r="AB711" s="290"/>
      <c r="AC711" s="292"/>
    </row>
    <row r="712" spans="3:29" customFormat="1" ht="15" customHeight="1" x14ac:dyDescent="0.25">
      <c r="C712" s="259"/>
      <c r="D712" s="248"/>
      <c r="E712" s="305"/>
      <c r="F712" s="305"/>
      <c r="G712" s="305"/>
      <c r="H712" s="305"/>
      <c r="I712" s="305"/>
      <c r="J712" s="306"/>
      <c r="K712" s="306"/>
      <c r="L712" s="307"/>
      <c r="M712" s="306"/>
      <c r="N712" s="305"/>
      <c r="O712" s="305"/>
      <c r="P712" s="305"/>
      <c r="Q712" s="305"/>
      <c r="R712" s="305"/>
      <c r="S712" s="318"/>
      <c r="T712" s="290"/>
      <c r="U712" s="291"/>
      <c r="V712" s="290"/>
      <c r="W712" s="290"/>
      <c r="X712" s="290"/>
      <c r="Y712" s="290"/>
      <c r="Z712" s="290"/>
      <c r="AA712" s="290"/>
      <c r="AB712" s="290"/>
      <c r="AC712" s="292"/>
    </row>
    <row r="713" spans="3:29" customFormat="1" ht="15" customHeight="1" x14ac:dyDescent="0.25">
      <c r="C713" s="259"/>
      <c r="D713" s="248"/>
      <c r="E713" s="305"/>
      <c r="F713" s="305"/>
      <c r="G713" s="305"/>
      <c r="H713" s="305"/>
      <c r="I713" s="305"/>
      <c r="J713" s="306"/>
      <c r="K713" s="306"/>
      <c r="L713" s="307"/>
      <c r="M713" s="306"/>
      <c r="N713" s="305"/>
      <c r="O713" s="305"/>
      <c r="P713" s="305"/>
      <c r="Q713" s="305"/>
      <c r="R713" s="305"/>
      <c r="S713" s="318"/>
      <c r="T713" s="290"/>
      <c r="U713" s="291"/>
      <c r="V713" s="290"/>
      <c r="W713" s="290"/>
      <c r="X713" s="290"/>
      <c r="Y713" s="290"/>
      <c r="Z713" s="290"/>
      <c r="AA713" s="290"/>
      <c r="AB713" s="290"/>
      <c r="AC713" s="292"/>
    </row>
    <row r="714" spans="3:29" customFormat="1" ht="15" customHeight="1" x14ac:dyDescent="0.25">
      <c r="C714" s="259"/>
      <c r="D714" s="248"/>
      <c r="E714" s="305"/>
      <c r="F714" s="305"/>
      <c r="G714" s="305"/>
      <c r="H714" s="305"/>
      <c r="I714" s="305"/>
      <c r="J714" s="306"/>
      <c r="K714" s="306"/>
      <c r="L714" s="307"/>
      <c r="M714" s="306"/>
      <c r="N714" s="305"/>
      <c r="O714" s="305"/>
      <c r="P714" s="305"/>
      <c r="Q714" s="305"/>
      <c r="R714" s="305"/>
      <c r="S714" s="318"/>
      <c r="T714" s="290"/>
      <c r="U714" s="291"/>
      <c r="V714" s="290"/>
      <c r="W714" s="290"/>
      <c r="X714" s="290"/>
      <c r="Y714" s="290"/>
      <c r="Z714" s="290"/>
      <c r="AA714" s="290"/>
      <c r="AB714" s="290"/>
      <c r="AC714" s="292"/>
    </row>
    <row r="715" spans="3:29" customFormat="1" ht="15" customHeight="1" x14ac:dyDescent="0.25">
      <c r="C715" s="259"/>
      <c r="D715" s="248"/>
      <c r="E715" s="305"/>
      <c r="F715" s="305"/>
      <c r="G715" s="305"/>
      <c r="H715" s="305"/>
      <c r="I715" s="305"/>
      <c r="J715" s="306"/>
      <c r="K715" s="306"/>
      <c r="L715" s="307"/>
      <c r="M715" s="306"/>
      <c r="N715" s="305"/>
      <c r="O715" s="305"/>
      <c r="P715" s="305"/>
      <c r="Q715" s="305"/>
      <c r="R715" s="305"/>
      <c r="S715" s="318"/>
      <c r="T715" s="290"/>
      <c r="U715" s="291"/>
      <c r="V715" s="290"/>
      <c r="W715" s="290"/>
      <c r="X715" s="290"/>
      <c r="Y715" s="290"/>
      <c r="Z715" s="290"/>
      <c r="AA715" s="290"/>
      <c r="AB715" s="290"/>
      <c r="AC715" s="292"/>
    </row>
    <row r="716" spans="3:29" customFormat="1" ht="15" customHeight="1" x14ac:dyDescent="0.25">
      <c r="C716" s="259"/>
      <c r="D716" s="248"/>
      <c r="E716" s="305"/>
      <c r="F716" s="305"/>
      <c r="G716" s="305"/>
      <c r="H716" s="305"/>
      <c r="I716" s="305"/>
      <c r="J716" s="306"/>
      <c r="K716" s="306"/>
      <c r="L716" s="307"/>
      <c r="M716" s="306"/>
      <c r="N716" s="305"/>
      <c r="O716" s="305"/>
      <c r="P716" s="305"/>
      <c r="Q716" s="305"/>
      <c r="R716" s="305"/>
      <c r="S716" s="318"/>
      <c r="T716" s="290"/>
      <c r="U716" s="291"/>
      <c r="V716" s="290"/>
      <c r="W716" s="290"/>
      <c r="X716" s="290"/>
      <c r="Y716" s="290"/>
      <c r="Z716" s="290"/>
      <c r="AA716" s="290"/>
      <c r="AB716" s="290"/>
      <c r="AC716" s="292"/>
    </row>
    <row r="717" spans="3:29" customFormat="1" ht="15" customHeight="1" x14ac:dyDescent="0.25">
      <c r="C717" s="259"/>
      <c r="D717" s="248"/>
      <c r="E717" s="305"/>
      <c r="F717" s="305"/>
      <c r="G717" s="305"/>
      <c r="H717" s="305"/>
      <c r="I717" s="305"/>
      <c r="J717" s="306"/>
      <c r="K717" s="306"/>
      <c r="L717" s="307"/>
      <c r="M717" s="306"/>
      <c r="N717" s="305"/>
      <c r="O717" s="305"/>
      <c r="P717" s="305"/>
      <c r="Q717" s="305"/>
      <c r="R717" s="305"/>
      <c r="S717" s="318"/>
      <c r="T717" s="290"/>
      <c r="U717" s="291"/>
      <c r="V717" s="290"/>
      <c r="W717" s="290"/>
      <c r="X717" s="290"/>
      <c r="Y717" s="290"/>
      <c r="Z717" s="290"/>
      <c r="AA717" s="290"/>
      <c r="AB717" s="290"/>
      <c r="AC717" s="292"/>
    </row>
    <row r="718" spans="3:29" customFormat="1" ht="15" customHeight="1" x14ac:dyDescent="0.25">
      <c r="C718" s="259"/>
      <c r="D718" s="248"/>
      <c r="E718" s="305"/>
      <c r="F718" s="305"/>
      <c r="G718" s="305"/>
      <c r="H718" s="305"/>
      <c r="I718" s="305"/>
      <c r="J718" s="306"/>
      <c r="K718" s="306"/>
      <c r="L718" s="307"/>
      <c r="M718" s="306"/>
      <c r="N718" s="305"/>
      <c r="O718" s="305"/>
      <c r="P718" s="305"/>
      <c r="Q718" s="305"/>
      <c r="R718" s="305"/>
      <c r="S718" s="318"/>
      <c r="T718" s="290"/>
      <c r="U718" s="291"/>
      <c r="V718" s="290"/>
      <c r="W718" s="290"/>
      <c r="X718" s="290"/>
      <c r="Y718" s="290"/>
      <c r="Z718" s="290"/>
      <c r="AA718" s="290"/>
      <c r="AB718" s="290"/>
      <c r="AC718" s="292"/>
    </row>
    <row r="719" spans="3:29" customFormat="1" ht="15" customHeight="1" x14ac:dyDescent="0.25">
      <c r="C719" s="259"/>
      <c r="D719" s="248"/>
      <c r="E719" s="305"/>
      <c r="F719" s="305"/>
      <c r="G719" s="305"/>
      <c r="H719" s="305"/>
      <c r="I719" s="305"/>
      <c r="J719" s="306"/>
      <c r="K719" s="306"/>
      <c r="L719" s="307"/>
      <c r="M719" s="306"/>
      <c r="N719" s="305"/>
      <c r="O719" s="305"/>
      <c r="P719" s="305"/>
      <c r="Q719" s="305"/>
      <c r="R719" s="305"/>
      <c r="S719" s="318"/>
      <c r="T719" s="290"/>
      <c r="U719" s="291"/>
      <c r="V719" s="290"/>
      <c r="W719" s="290"/>
      <c r="X719" s="290"/>
      <c r="Y719" s="290"/>
      <c r="Z719" s="290"/>
      <c r="AA719" s="290"/>
      <c r="AB719" s="290"/>
      <c r="AC719" s="292"/>
    </row>
    <row r="720" spans="3:29" customFormat="1" ht="15" customHeight="1" x14ac:dyDescent="0.25">
      <c r="C720" s="259"/>
      <c r="D720" s="248"/>
      <c r="E720" s="305"/>
      <c r="F720" s="305"/>
      <c r="G720" s="305"/>
      <c r="H720" s="305"/>
      <c r="I720" s="305"/>
      <c r="J720" s="306"/>
      <c r="K720" s="306"/>
      <c r="L720" s="307"/>
      <c r="M720" s="306"/>
      <c r="N720" s="305"/>
      <c r="O720" s="305"/>
      <c r="P720" s="305"/>
      <c r="Q720" s="305"/>
      <c r="R720" s="305"/>
      <c r="S720" s="318"/>
      <c r="T720" s="290"/>
      <c r="U720" s="291"/>
      <c r="V720" s="290"/>
      <c r="W720" s="290"/>
      <c r="X720" s="290"/>
      <c r="Y720" s="290"/>
      <c r="Z720" s="290"/>
      <c r="AA720" s="290"/>
      <c r="AB720" s="290"/>
      <c r="AC720" s="292"/>
    </row>
    <row r="721" spans="3:29" customFormat="1" ht="15" customHeight="1" x14ac:dyDescent="0.25">
      <c r="C721" s="259"/>
      <c r="D721" s="248"/>
      <c r="E721" s="305"/>
      <c r="F721" s="305"/>
      <c r="G721" s="305"/>
      <c r="H721" s="305"/>
      <c r="I721" s="305"/>
      <c r="J721" s="306"/>
      <c r="K721" s="306"/>
      <c r="L721" s="307"/>
      <c r="M721" s="306"/>
      <c r="N721" s="305"/>
      <c r="O721" s="305"/>
      <c r="P721" s="305"/>
      <c r="Q721" s="305"/>
      <c r="R721" s="305"/>
      <c r="S721" s="318"/>
      <c r="T721" s="290"/>
      <c r="U721" s="291"/>
      <c r="V721" s="290"/>
      <c r="W721" s="290"/>
      <c r="X721" s="290"/>
      <c r="Y721" s="290"/>
      <c r="Z721" s="290"/>
      <c r="AA721" s="290"/>
      <c r="AB721" s="290"/>
      <c r="AC721" s="292"/>
    </row>
    <row r="722" spans="3:29" customFormat="1" ht="15" customHeight="1" x14ac:dyDescent="0.25">
      <c r="C722" s="259"/>
      <c r="D722" s="248"/>
      <c r="E722" s="305"/>
      <c r="F722" s="305"/>
      <c r="G722" s="305"/>
      <c r="H722" s="305"/>
      <c r="I722" s="305"/>
      <c r="J722" s="306"/>
      <c r="K722" s="306"/>
      <c r="L722" s="307"/>
      <c r="M722" s="306"/>
      <c r="N722" s="305"/>
      <c r="O722" s="305"/>
      <c r="P722" s="305"/>
      <c r="Q722" s="305"/>
      <c r="R722" s="305"/>
      <c r="S722" s="318"/>
      <c r="T722" s="290"/>
      <c r="U722" s="291"/>
      <c r="V722" s="290"/>
      <c r="W722" s="290"/>
      <c r="X722" s="290"/>
      <c r="Y722" s="290"/>
      <c r="Z722" s="290"/>
      <c r="AA722" s="290"/>
      <c r="AB722" s="290"/>
      <c r="AC722" s="292"/>
    </row>
    <row r="723" spans="3:29" customFormat="1" ht="15" customHeight="1" x14ac:dyDescent="0.25">
      <c r="C723" s="259"/>
      <c r="D723" s="248"/>
      <c r="E723" s="305"/>
      <c r="F723" s="305"/>
      <c r="G723" s="305"/>
      <c r="H723" s="305"/>
      <c r="I723" s="305"/>
      <c r="J723" s="306"/>
      <c r="K723" s="306"/>
      <c r="L723" s="307"/>
      <c r="M723" s="306"/>
      <c r="N723" s="305"/>
      <c r="O723" s="305"/>
      <c r="P723" s="305"/>
      <c r="Q723" s="305"/>
      <c r="R723" s="305"/>
      <c r="S723" s="318"/>
      <c r="T723" s="290"/>
      <c r="U723" s="291"/>
      <c r="V723" s="290"/>
      <c r="W723" s="290"/>
      <c r="X723" s="290"/>
      <c r="Y723" s="290"/>
      <c r="Z723" s="290"/>
      <c r="AA723" s="290"/>
      <c r="AB723" s="290"/>
      <c r="AC723" s="292"/>
    </row>
    <row r="724" spans="3:29" customFormat="1" ht="15" customHeight="1" x14ac:dyDescent="0.25">
      <c r="C724" s="259"/>
      <c r="D724" s="248"/>
      <c r="E724" s="305"/>
      <c r="F724" s="305"/>
      <c r="G724" s="305"/>
      <c r="H724" s="305"/>
      <c r="I724" s="305"/>
      <c r="J724" s="306"/>
      <c r="K724" s="306"/>
      <c r="L724" s="307"/>
      <c r="M724" s="306"/>
      <c r="N724" s="305"/>
      <c r="O724" s="305"/>
      <c r="P724" s="305"/>
      <c r="Q724" s="305"/>
      <c r="R724" s="305"/>
      <c r="S724" s="318"/>
      <c r="T724" s="290"/>
      <c r="U724" s="291"/>
      <c r="V724" s="290"/>
      <c r="W724" s="290"/>
      <c r="X724" s="290"/>
      <c r="Y724" s="290"/>
      <c r="Z724" s="290"/>
      <c r="AA724" s="290"/>
      <c r="AB724" s="290"/>
      <c r="AC724" s="292"/>
    </row>
    <row r="725" spans="3:29" customFormat="1" ht="15" customHeight="1" x14ac:dyDescent="0.25">
      <c r="C725" s="259"/>
      <c r="D725" s="248"/>
      <c r="E725" s="305"/>
      <c r="F725" s="305"/>
      <c r="G725" s="305"/>
      <c r="H725" s="305"/>
      <c r="I725" s="305"/>
      <c r="J725" s="306"/>
      <c r="K725" s="306"/>
      <c r="L725" s="307"/>
      <c r="M725" s="306"/>
      <c r="N725" s="305"/>
      <c r="O725" s="305"/>
      <c r="P725" s="305"/>
      <c r="Q725" s="305"/>
      <c r="R725" s="305"/>
      <c r="S725" s="318"/>
      <c r="T725" s="290"/>
      <c r="U725" s="291"/>
      <c r="V725" s="290"/>
      <c r="W725" s="290"/>
      <c r="X725" s="290"/>
      <c r="Y725" s="290"/>
      <c r="Z725" s="290"/>
      <c r="AA725" s="290"/>
      <c r="AB725" s="290"/>
      <c r="AC725" s="292"/>
    </row>
    <row r="726" spans="3:29" customFormat="1" ht="15" customHeight="1" x14ac:dyDescent="0.25">
      <c r="C726" s="259"/>
      <c r="D726" s="248"/>
      <c r="E726" s="305"/>
      <c r="F726" s="305"/>
      <c r="G726" s="305"/>
      <c r="H726" s="305"/>
      <c r="I726" s="305"/>
      <c r="J726" s="306"/>
      <c r="K726" s="306"/>
      <c r="L726" s="307"/>
      <c r="M726" s="306"/>
      <c r="N726" s="305"/>
      <c r="O726" s="305"/>
      <c r="P726" s="305"/>
      <c r="Q726" s="305"/>
      <c r="R726" s="305"/>
      <c r="S726" s="318"/>
      <c r="T726" s="290"/>
      <c r="U726" s="291"/>
      <c r="V726" s="290"/>
      <c r="W726" s="290"/>
      <c r="X726" s="290"/>
      <c r="Y726" s="290"/>
      <c r="Z726" s="290"/>
      <c r="AA726" s="290"/>
      <c r="AB726" s="290"/>
      <c r="AC726" s="292"/>
    </row>
    <row r="727" spans="3:29" customFormat="1" ht="15" customHeight="1" x14ac:dyDescent="0.25">
      <c r="C727" s="259"/>
      <c r="D727" s="248"/>
      <c r="E727" s="305"/>
      <c r="F727" s="305"/>
      <c r="G727" s="305"/>
      <c r="H727" s="305"/>
      <c r="I727" s="305"/>
      <c r="J727" s="306"/>
      <c r="K727" s="306"/>
      <c r="L727" s="307"/>
      <c r="M727" s="306"/>
      <c r="N727" s="305"/>
      <c r="O727" s="305"/>
      <c r="P727" s="305"/>
      <c r="Q727" s="305"/>
      <c r="R727" s="305"/>
      <c r="S727" s="318"/>
      <c r="T727" s="290"/>
      <c r="U727" s="291"/>
      <c r="V727" s="290"/>
      <c r="W727" s="290"/>
      <c r="X727" s="290"/>
      <c r="Y727" s="290"/>
      <c r="Z727" s="290"/>
      <c r="AA727" s="290"/>
      <c r="AB727" s="290"/>
      <c r="AC727" s="292"/>
    </row>
    <row r="728" spans="3:29" customFormat="1" ht="15" customHeight="1" x14ac:dyDescent="0.25">
      <c r="C728" s="259"/>
      <c r="D728" s="248"/>
      <c r="E728" s="305"/>
      <c r="F728" s="305"/>
      <c r="G728" s="305"/>
      <c r="H728" s="305"/>
      <c r="I728" s="305"/>
      <c r="J728" s="306"/>
      <c r="K728" s="306"/>
      <c r="L728" s="307"/>
      <c r="M728" s="306"/>
      <c r="N728" s="305"/>
      <c r="O728" s="305"/>
      <c r="P728" s="305"/>
      <c r="Q728" s="305"/>
      <c r="R728" s="305"/>
      <c r="S728" s="318"/>
      <c r="T728" s="290"/>
      <c r="U728" s="291"/>
      <c r="V728" s="290"/>
      <c r="W728" s="290"/>
      <c r="X728" s="290"/>
      <c r="Y728" s="290"/>
      <c r="Z728" s="290"/>
      <c r="AA728" s="290"/>
      <c r="AB728" s="290"/>
      <c r="AC728" s="292"/>
    </row>
    <row r="729" spans="3:29" customFormat="1" ht="15" customHeight="1" x14ac:dyDescent="0.25">
      <c r="C729" s="259"/>
      <c r="D729" s="248"/>
      <c r="E729" s="305"/>
      <c r="F729" s="305"/>
      <c r="G729" s="305"/>
      <c r="H729" s="305"/>
      <c r="I729" s="305"/>
      <c r="J729" s="306"/>
      <c r="K729" s="306"/>
      <c r="L729" s="307"/>
      <c r="M729" s="306"/>
      <c r="N729" s="305"/>
      <c r="O729" s="305"/>
      <c r="P729" s="305"/>
      <c r="Q729" s="305"/>
      <c r="R729" s="305"/>
      <c r="S729" s="318"/>
      <c r="T729" s="290"/>
      <c r="U729" s="291"/>
      <c r="V729" s="290"/>
      <c r="W729" s="290"/>
      <c r="X729" s="290"/>
      <c r="Y729" s="290"/>
      <c r="Z729" s="290"/>
      <c r="AA729" s="290"/>
      <c r="AB729" s="290"/>
      <c r="AC729" s="292"/>
    </row>
    <row r="730" spans="3:29" customFormat="1" ht="15" customHeight="1" x14ac:dyDescent="0.25">
      <c r="C730" s="259"/>
      <c r="D730" s="248"/>
      <c r="E730" s="305"/>
      <c r="F730" s="305"/>
      <c r="G730" s="305"/>
      <c r="H730" s="305"/>
      <c r="I730" s="305"/>
      <c r="J730" s="306"/>
      <c r="K730" s="306"/>
      <c r="L730" s="307"/>
      <c r="M730" s="306"/>
      <c r="N730" s="305"/>
      <c r="O730" s="305"/>
      <c r="P730" s="305"/>
      <c r="Q730" s="305"/>
      <c r="R730" s="305"/>
      <c r="S730" s="318"/>
      <c r="T730" s="290"/>
      <c r="U730" s="291"/>
      <c r="V730" s="290"/>
      <c r="W730" s="290"/>
      <c r="X730" s="290"/>
      <c r="Y730" s="290"/>
      <c r="Z730" s="290"/>
      <c r="AA730" s="290"/>
      <c r="AB730" s="290"/>
      <c r="AC730" s="292"/>
    </row>
    <row r="731" spans="3:29" customFormat="1" ht="15" customHeight="1" x14ac:dyDescent="0.25">
      <c r="C731" s="259"/>
      <c r="D731" s="248"/>
      <c r="E731" s="305"/>
      <c r="F731" s="305"/>
      <c r="G731" s="305"/>
      <c r="H731" s="305"/>
      <c r="I731" s="305"/>
      <c r="J731" s="306"/>
      <c r="K731" s="306"/>
      <c r="L731" s="307"/>
      <c r="M731" s="306"/>
      <c r="N731" s="305"/>
      <c r="O731" s="305"/>
      <c r="P731" s="305"/>
      <c r="Q731" s="305"/>
      <c r="R731" s="305"/>
      <c r="S731" s="318"/>
      <c r="T731" s="290"/>
      <c r="U731" s="291"/>
      <c r="V731" s="290"/>
      <c r="W731" s="290"/>
      <c r="X731" s="290"/>
      <c r="Y731" s="290"/>
      <c r="Z731" s="290"/>
      <c r="AA731" s="290"/>
      <c r="AB731" s="290"/>
      <c r="AC731" s="292"/>
    </row>
    <row r="732" spans="3:29" customFormat="1" ht="15" customHeight="1" x14ac:dyDescent="0.25">
      <c r="C732" s="259"/>
      <c r="D732" s="248"/>
      <c r="E732" s="305"/>
      <c r="F732" s="305"/>
      <c r="G732" s="305"/>
      <c r="H732" s="305"/>
      <c r="I732" s="305"/>
      <c r="J732" s="306"/>
      <c r="K732" s="306"/>
      <c r="L732" s="307"/>
      <c r="M732" s="306"/>
      <c r="N732" s="305"/>
      <c r="O732" s="305"/>
      <c r="P732" s="305"/>
      <c r="Q732" s="305"/>
      <c r="R732" s="305"/>
      <c r="S732" s="318"/>
      <c r="T732" s="290"/>
      <c r="U732" s="291"/>
      <c r="V732" s="290"/>
      <c r="W732" s="290"/>
      <c r="X732" s="290"/>
      <c r="Y732" s="290"/>
      <c r="Z732" s="290"/>
      <c r="AA732" s="290"/>
      <c r="AB732" s="290"/>
      <c r="AC732" s="292"/>
    </row>
    <row r="733" spans="3:29" customFormat="1" ht="15" customHeight="1" x14ac:dyDescent="0.25">
      <c r="C733" s="259"/>
      <c r="D733" s="248"/>
      <c r="E733" s="305"/>
      <c r="F733" s="305"/>
      <c r="G733" s="305"/>
      <c r="H733" s="305"/>
      <c r="I733" s="305"/>
      <c r="J733" s="306"/>
      <c r="K733" s="306"/>
      <c r="L733" s="307"/>
      <c r="M733" s="306"/>
      <c r="N733" s="305"/>
      <c r="O733" s="305"/>
      <c r="P733" s="305"/>
      <c r="Q733" s="305"/>
      <c r="R733" s="305"/>
      <c r="S733" s="318"/>
      <c r="T733" s="290"/>
      <c r="U733" s="291"/>
      <c r="V733" s="290"/>
      <c r="W733" s="290"/>
      <c r="X733" s="290"/>
      <c r="Y733" s="290"/>
      <c r="Z733" s="290"/>
      <c r="AA733" s="290"/>
      <c r="AB733" s="290"/>
      <c r="AC733" s="292"/>
    </row>
    <row r="734" spans="3:29" customFormat="1" ht="15" customHeight="1" x14ac:dyDescent="0.25">
      <c r="C734" s="259"/>
      <c r="D734" s="248"/>
      <c r="E734" s="305"/>
      <c r="F734" s="305"/>
      <c r="G734" s="305"/>
      <c r="H734" s="305"/>
      <c r="I734" s="305"/>
      <c r="J734" s="306"/>
      <c r="K734" s="306"/>
      <c r="L734" s="307"/>
      <c r="M734" s="306"/>
      <c r="N734" s="305"/>
      <c r="O734" s="305"/>
      <c r="P734" s="305"/>
      <c r="Q734" s="305"/>
      <c r="R734" s="305"/>
      <c r="S734" s="318"/>
      <c r="T734" s="290"/>
      <c r="U734" s="291"/>
      <c r="V734" s="290"/>
      <c r="W734" s="290"/>
      <c r="X734" s="290"/>
      <c r="Y734" s="290"/>
      <c r="Z734" s="290"/>
      <c r="AA734" s="290"/>
      <c r="AB734" s="290"/>
      <c r="AC734" s="292"/>
    </row>
    <row r="735" spans="3:29" customFormat="1" ht="15" customHeight="1" x14ac:dyDescent="0.25">
      <c r="C735" s="259"/>
      <c r="D735" s="248"/>
      <c r="E735" s="305"/>
      <c r="F735" s="305"/>
      <c r="G735" s="305"/>
      <c r="H735" s="305"/>
      <c r="I735" s="305"/>
      <c r="J735" s="306"/>
      <c r="K735" s="306"/>
      <c r="L735" s="307"/>
      <c r="M735" s="306"/>
      <c r="N735" s="305"/>
      <c r="O735" s="305"/>
      <c r="P735" s="305"/>
      <c r="Q735" s="305"/>
      <c r="R735" s="305"/>
      <c r="S735" s="318"/>
      <c r="T735" s="290"/>
      <c r="U735" s="291"/>
      <c r="V735" s="290"/>
      <c r="W735" s="290"/>
      <c r="X735" s="290"/>
      <c r="Y735" s="290"/>
      <c r="Z735" s="290"/>
      <c r="AA735" s="290"/>
      <c r="AB735" s="290"/>
      <c r="AC735" s="292"/>
    </row>
    <row r="736" spans="3:29" customFormat="1" ht="15" customHeight="1" x14ac:dyDescent="0.25">
      <c r="C736" s="259"/>
      <c r="D736" s="248"/>
      <c r="E736" s="305"/>
      <c r="F736" s="305"/>
      <c r="G736" s="305"/>
      <c r="H736" s="305"/>
      <c r="I736" s="305"/>
      <c r="J736" s="306"/>
      <c r="K736" s="306"/>
      <c r="L736" s="307"/>
      <c r="M736" s="306"/>
      <c r="N736" s="305"/>
      <c r="O736" s="305"/>
      <c r="P736" s="305"/>
      <c r="Q736" s="305"/>
      <c r="R736" s="305"/>
      <c r="S736" s="318"/>
      <c r="T736" s="290"/>
      <c r="U736" s="291"/>
      <c r="V736" s="290"/>
      <c r="W736" s="290"/>
      <c r="X736" s="290"/>
      <c r="Y736" s="290"/>
      <c r="Z736" s="290"/>
      <c r="AA736" s="290"/>
      <c r="AB736" s="290"/>
      <c r="AC736" s="292"/>
    </row>
    <row r="737" spans="3:29" customFormat="1" ht="15" customHeight="1" x14ac:dyDescent="0.25">
      <c r="C737" s="259"/>
      <c r="D737" s="248"/>
      <c r="E737" s="305"/>
      <c r="F737" s="305"/>
      <c r="G737" s="305"/>
      <c r="H737" s="305"/>
      <c r="I737" s="305"/>
      <c r="J737" s="306"/>
      <c r="K737" s="306"/>
      <c r="L737" s="307"/>
      <c r="M737" s="306"/>
      <c r="N737" s="305"/>
      <c r="O737" s="305"/>
      <c r="P737" s="305"/>
      <c r="Q737" s="305"/>
      <c r="R737" s="305"/>
      <c r="S737" s="318"/>
      <c r="T737" s="290"/>
      <c r="U737" s="291"/>
      <c r="V737" s="290"/>
      <c r="W737" s="290"/>
      <c r="X737" s="290"/>
      <c r="Y737" s="290"/>
      <c r="Z737" s="290"/>
      <c r="AA737" s="290"/>
      <c r="AB737" s="290"/>
      <c r="AC737" s="292"/>
    </row>
    <row r="738" spans="3:29" customFormat="1" ht="15" customHeight="1" x14ac:dyDescent="0.25">
      <c r="C738" s="259"/>
      <c r="D738" s="248"/>
      <c r="E738" s="305"/>
      <c r="F738" s="305"/>
      <c r="G738" s="305"/>
      <c r="H738" s="305"/>
      <c r="I738" s="305"/>
      <c r="J738" s="306"/>
      <c r="K738" s="306"/>
      <c r="L738" s="307"/>
      <c r="M738" s="306"/>
      <c r="N738" s="305"/>
      <c r="O738" s="305"/>
      <c r="P738" s="305"/>
      <c r="Q738" s="305"/>
      <c r="R738" s="305"/>
      <c r="S738" s="318"/>
      <c r="T738" s="290"/>
      <c r="U738" s="291"/>
      <c r="V738" s="290"/>
      <c r="W738" s="290"/>
      <c r="X738" s="290"/>
      <c r="Y738" s="290"/>
      <c r="Z738" s="290"/>
      <c r="AA738" s="290"/>
      <c r="AB738" s="290"/>
      <c r="AC738" s="292"/>
    </row>
    <row r="739" spans="3:29" customFormat="1" ht="15" customHeight="1" x14ac:dyDescent="0.25">
      <c r="C739" s="259"/>
      <c r="D739" s="248"/>
      <c r="E739" s="305"/>
      <c r="F739" s="305"/>
      <c r="G739" s="305"/>
      <c r="H739" s="305"/>
      <c r="I739" s="305"/>
      <c r="J739" s="306"/>
      <c r="K739" s="306"/>
      <c r="L739" s="307"/>
      <c r="M739" s="306"/>
      <c r="N739" s="305"/>
      <c r="O739" s="305"/>
      <c r="P739" s="305"/>
      <c r="Q739" s="305"/>
      <c r="R739" s="305"/>
      <c r="S739" s="318"/>
      <c r="T739" s="290"/>
      <c r="U739" s="291"/>
      <c r="V739" s="290"/>
      <c r="W739" s="290"/>
      <c r="X739" s="290"/>
      <c r="Y739" s="290"/>
      <c r="Z739" s="290"/>
      <c r="AA739" s="290"/>
      <c r="AB739" s="290"/>
      <c r="AC739" s="292"/>
    </row>
    <row r="740" spans="3:29" customFormat="1" ht="15" customHeight="1" x14ac:dyDescent="0.25">
      <c r="C740" s="259"/>
      <c r="D740" s="248"/>
      <c r="E740" s="305"/>
      <c r="F740" s="305"/>
      <c r="G740" s="305"/>
      <c r="H740" s="305"/>
      <c r="I740" s="305"/>
      <c r="J740" s="306"/>
      <c r="K740" s="306"/>
      <c r="L740" s="307"/>
      <c r="M740" s="306"/>
      <c r="N740" s="305"/>
      <c r="O740" s="305"/>
      <c r="P740" s="305"/>
      <c r="Q740" s="305"/>
      <c r="R740" s="305"/>
      <c r="S740" s="318"/>
      <c r="T740" s="290"/>
      <c r="U740" s="291"/>
      <c r="V740" s="290"/>
      <c r="W740" s="290"/>
      <c r="X740" s="290"/>
      <c r="Y740" s="290"/>
      <c r="Z740" s="290"/>
      <c r="AA740" s="290"/>
      <c r="AB740" s="290"/>
      <c r="AC740" s="292"/>
    </row>
    <row r="741" spans="3:29" customFormat="1" ht="15" customHeight="1" x14ac:dyDescent="0.25">
      <c r="C741" s="259"/>
      <c r="D741" s="248"/>
      <c r="E741" s="305"/>
      <c r="F741" s="305"/>
      <c r="G741" s="305"/>
      <c r="H741" s="305"/>
      <c r="I741" s="305"/>
      <c r="J741" s="306"/>
      <c r="K741" s="306"/>
      <c r="L741" s="307"/>
      <c r="M741" s="306"/>
      <c r="N741" s="305"/>
      <c r="O741" s="305"/>
      <c r="P741" s="305"/>
      <c r="Q741" s="305"/>
      <c r="R741" s="305"/>
      <c r="S741" s="318"/>
      <c r="T741" s="290"/>
      <c r="U741" s="291"/>
      <c r="V741" s="290"/>
      <c r="W741" s="290"/>
      <c r="X741" s="290"/>
      <c r="Y741" s="290"/>
      <c r="Z741" s="290"/>
      <c r="AA741" s="290"/>
      <c r="AB741" s="290"/>
      <c r="AC741" s="292"/>
    </row>
    <row r="742" spans="3:29" customFormat="1" ht="15" customHeight="1" x14ac:dyDescent="0.25">
      <c r="C742" s="259"/>
      <c r="D742" s="248"/>
      <c r="E742" s="305"/>
      <c r="F742" s="305"/>
      <c r="G742" s="305"/>
      <c r="H742" s="305"/>
      <c r="I742" s="305"/>
      <c r="J742" s="306"/>
      <c r="K742" s="306"/>
      <c r="L742" s="307"/>
      <c r="M742" s="306"/>
      <c r="N742" s="305"/>
      <c r="O742" s="305"/>
      <c r="P742" s="305"/>
      <c r="Q742" s="305"/>
      <c r="R742" s="305"/>
      <c r="S742" s="318"/>
      <c r="T742" s="290"/>
      <c r="U742" s="291"/>
      <c r="V742" s="290"/>
      <c r="W742" s="290"/>
      <c r="X742" s="290"/>
      <c r="Y742" s="290"/>
      <c r="Z742" s="290"/>
      <c r="AA742" s="290"/>
      <c r="AB742" s="290"/>
      <c r="AC742" s="292"/>
    </row>
    <row r="743" spans="3:29" customFormat="1" ht="15" customHeight="1" x14ac:dyDescent="0.25">
      <c r="C743" s="259"/>
      <c r="D743" s="248"/>
      <c r="E743" s="305"/>
      <c r="F743" s="305"/>
      <c r="G743" s="305"/>
      <c r="H743" s="305"/>
      <c r="I743" s="305"/>
      <c r="J743" s="306"/>
      <c r="K743" s="306"/>
      <c r="L743" s="307"/>
      <c r="M743" s="306"/>
      <c r="N743" s="305"/>
      <c r="O743" s="305"/>
      <c r="P743" s="305"/>
      <c r="Q743" s="305"/>
      <c r="R743" s="305"/>
      <c r="S743" s="318"/>
      <c r="T743" s="290"/>
      <c r="U743" s="291"/>
      <c r="V743" s="290"/>
      <c r="W743" s="290"/>
      <c r="X743" s="290"/>
      <c r="Y743" s="290"/>
      <c r="Z743" s="290"/>
      <c r="AA743" s="290"/>
      <c r="AB743" s="290"/>
      <c r="AC743" s="292"/>
    </row>
    <row r="744" spans="3:29" customFormat="1" ht="15" customHeight="1" x14ac:dyDescent="0.25">
      <c r="C744" s="259"/>
      <c r="D744" s="248"/>
      <c r="E744" s="305"/>
      <c r="F744" s="305"/>
      <c r="G744" s="305"/>
      <c r="H744" s="305"/>
      <c r="I744" s="305"/>
      <c r="J744" s="306"/>
      <c r="K744" s="306"/>
      <c r="L744" s="307"/>
      <c r="M744" s="306"/>
      <c r="N744" s="305"/>
      <c r="O744" s="305"/>
      <c r="P744" s="305"/>
      <c r="Q744" s="305"/>
      <c r="R744" s="305"/>
      <c r="S744" s="318"/>
      <c r="T744" s="290"/>
      <c r="U744" s="291"/>
      <c r="V744" s="290"/>
      <c r="W744" s="290"/>
      <c r="X744" s="290"/>
      <c r="Y744" s="290"/>
      <c r="Z744" s="290"/>
      <c r="AA744" s="290"/>
      <c r="AB744" s="290"/>
      <c r="AC744" s="292"/>
    </row>
    <row r="745" spans="3:29" customFormat="1" ht="15" customHeight="1" x14ac:dyDescent="0.25">
      <c r="C745" s="259"/>
      <c r="D745" s="248"/>
      <c r="E745" s="305"/>
      <c r="F745" s="305"/>
      <c r="G745" s="305"/>
      <c r="H745" s="305"/>
      <c r="I745" s="305"/>
      <c r="J745" s="306"/>
      <c r="K745" s="306"/>
      <c r="L745" s="307"/>
      <c r="M745" s="306"/>
      <c r="N745" s="305"/>
      <c r="O745" s="305"/>
      <c r="P745" s="305"/>
      <c r="Q745" s="305"/>
      <c r="R745" s="305"/>
      <c r="S745" s="318"/>
      <c r="T745" s="290"/>
      <c r="U745" s="291"/>
      <c r="V745" s="290"/>
      <c r="W745" s="290"/>
      <c r="X745" s="290"/>
      <c r="Y745" s="290"/>
      <c r="Z745" s="290"/>
      <c r="AA745" s="290"/>
      <c r="AB745" s="290"/>
      <c r="AC745" s="292"/>
    </row>
    <row r="746" spans="3:29" customFormat="1" ht="15" customHeight="1" x14ac:dyDescent="0.25">
      <c r="C746" s="259"/>
      <c r="D746" s="248"/>
      <c r="E746" s="305"/>
      <c r="F746" s="305"/>
      <c r="G746" s="305"/>
      <c r="H746" s="305"/>
      <c r="I746" s="305"/>
      <c r="J746" s="306"/>
      <c r="K746" s="306"/>
      <c r="L746" s="307"/>
      <c r="M746" s="306"/>
      <c r="N746" s="305"/>
      <c r="O746" s="305"/>
      <c r="P746" s="305"/>
      <c r="Q746" s="305"/>
      <c r="R746" s="305"/>
      <c r="S746" s="318"/>
      <c r="T746" s="290"/>
      <c r="U746" s="291"/>
      <c r="V746" s="290"/>
      <c r="W746" s="290"/>
      <c r="X746" s="290"/>
      <c r="Y746" s="290"/>
      <c r="Z746" s="290"/>
      <c r="AA746" s="290"/>
      <c r="AB746" s="290"/>
      <c r="AC746" s="292"/>
    </row>
    <row r="747" spans="3:29" customFormat="1" ht="15" customHeight="1" x14ac:dyDescent="0.25">
      <c r="C747" s="259"/>
      <c r="D747" s="248"/>
      <c r="E747" s="305"/>
      <c r="F747" s="305"/>
      <c r="G747" s="305"/>
      <c r="H747" s="305"/>
      <c r="I747" s="305"/>
      <c r="J747" s="306"/>
      <c r="K747" s="306"/>
      <c r="L747" s="307"/>
      <c r="M747" s="306"/>
      <c r="N747" s="305"/>
      <c r="O747" s="305"/>
      <c r="P747" s="305"/>
      <c r="Q747" s="305"/>
      <c r="R747" s="305"/>
      <c r="S747" s="318"/>
      <c r="T747" s="290"/>
      <c r="U747" s="291"/>
      <c r="V747" s="290"/>
      <c r="W747" s="290"/>
      <c r="X747" s="290"/>
      <c r="Y747" s="290"/>
      <c r="Z747" s="290"/>
      <c r="AA747" s="290"/>
      <c r="AB747" s="290"/>
      <c r="AC747" s="292"/>
    </row>
    <row r="748" spans="3:29" customFormat="1" ht="15" customHeight="1" x14ac:dyDescent="0.25">
      <c r="C748" s="259"/>
      <c r="D748" s="248"/>
      <c r="E748" s="305"/>
      <c r="F748" s="305"/>
      <c r="G748" s="305"/>
      <c r="H748" s="305"/>
      <c r="I748" s="305"/>
      <c r="J748" s="306"/>
      <c r="K748" s="306"/>
      <c r="L748" s="307"/>
      <c r="M748" s="306"/>
      <c r="N748" s="305"/>
      <c r="O748" s="305"/>
      <c r="P748" s="305"/>
      <c r="Q748" s="305"/>
      <c r="R748" s="305"/>
      <c r="S748" s="318"/>
      <c r="T748" s="290"/>
      <c r="U748" s="291"/>
      <c r="V748" s="290"/>
      <c r="W748" s="290"/>
      <c r="X748" s="290"/>
      <c r="Y748" s="290"/>
      <c r="Z748" s="290"/>
      <c r="AA748" s="290"/>
      <c r="AB748" s="290"/>
      <c r="AC748" s="292"/>
    </row>
    <row r="749" spans="3:29" customFormat="1" ht="15" customHeight="1" x14ac:dyDescent="0.25">
      <c r="C749" s="259"/>
      <c r="D749" s="248"/>
      <c r="E749" s="305"/>
      <c r="F749" s="305"/>
      <c r="G749" s="305"/>
      <c r="H749" s="305"/>
      <c r="I749" s="305"/>
      <c r="J749" s="306"/>
      <c r="K749" s="306"/>
      <c r="L749" s="307"/>
      <c r="M749" s="306"/>
      <c r="N749" s="305"/>
      <c r="O749" s="305"/>
      <c r="P749" s="305"/>
      <c r="Q749" s="305"/>
      <c r="R749" s="305"/>
      <c r="S749" s="318"/>
      <c r="T749" s="290"/>
      <c r="U749" s="291"/>
      <c r="V749" s="290"/>
      <c r="W749" s="290"/>
      <c r="X749" s="290"/>
      <c r="Y749" s="290"/>
      <c r="Z749" s="290"/>
      <c r="AA749" s="290"/>
      <c r="AB749" s="290"/>
      <c r="AC749" s="292"/>
    </row>
    <row r="750" spans="3:29" customFormat="1" ht="15" customHeight="1" x14ac:dyDescent="0.25">
      <c r="C750" s="259"/>
      <c r="D750" s="248"/>
      <c r="E750" s="305"/>
      <c r="F750" s="305"/>
      <c r="G750" s="305"/>
      <c r="H750" s="305"/>
      <c r="I750" s="305"/>
      <c r="J750" s="306"/>
      <c r="K750" s="306"/>
      <c r="L750" s="307"/>
      <c r="M750" s="306"/>
      <c r="N750" s="305"/>
      <c r="O750" s="305"/>
      <c r="P750" s="305"/>
      <c r="Q750" s="305"/>
      <c r="R750" s="305"/>
      <c r="S750" s="318"/>
      <c r="T750" s="290"/>
      <c r="U750" s="291"/>
      <c r="V750" s="290"/>
      <c r="W750" s="290"/>
      <c r="X750" s="290"/>
      <c r="Y750" s="290"/>
      <c r="Z750" s="290"/>
      <c r="AA750" s="290"/>
      <c r="AB750" s="290"/>
      <c r="AC750" s="292"/>
    </row>
    <row r="751" spans="3:29" customFormat="1" ht="15" customHeight="1" x14ac:dyDescent="0.25">
      <c r="C751" s="259"/>
      <c r="D751" s="248"/>
      <c r="E751" s="305"/>
      <c r="F751" s="305"/>
      <c r="G751" s="305"/>
      <c r="H751" s="305"/>
      <c r="I751" s="305"/>
      <c r="J751" s="306"/>
      <c r="K751" s="306"/>
      <c r="L751" s="307"/>
      <c r="M751" s="306"/>
      <c r="N751" s="305"/>
      <c r="O751" s="305"/>
      <c r="P751" s="305"/>
      <c r="Q751" s="305"/>
      <c r="R751" s="305"/>
      <c r="S751" s="318"/>
      <c r="T751" s="290"/>
      <c r="U751" s="291"/>
      <c r="V751" s="290"/>
      <c r="W751" s="290"/>
      <c r="X751" s="290"/>
      <c r="Y751" s="290"/>
      <c r="Z751" s="290"/>
      <c r="AA751" s="290"/>
      <c r="AB751" s="290"/>
      <c r="AC751" s="292"/>
    </row>
    <row r="752" spans="3:29" customFormat="1" ht="15" customHeight="1" x14ac:dyDescent="0.25">
      <c r="C752" s="259"/>
      <c r="D752" s="248"/>
      <c r="E752" s="305"/>
      <c r="F752" s="305"/>
      <c r="G752" s="305"/>
      <c r="H752" s="305"/>
      <c r="I752" s="305"/>
      <c r="J752" s="306"/>
      <c r="K752" s="306"/>
      <c r="L752" s="307"/>
      <c r="M752" s="306"/>
      <c r="N752" s="305"/>
      <c r="O752" s="305"/>
      <c r="P752" s="305"/>
      <c r="Q752" s="305"/>
      <c r="R752" s="305"/>
      <c r="S752" s="318"/>
      <c r="T752" s="290"/>
      <c r="U752" s="291"/>
      <c r="V752" s="290"/>
      <c r="W752" s="290"/>
      <c r="X752" s="290"/>
      <c r="Y752" s="290"/>
      <c r="Z752" s="290"/>
      <c r="AA752" s="290"/>
      <c r="AB752" s="290"/>
      <c r="AC752" s="292"/>
    </row>
    <row r="753" spans="3:29" customFormat="1" ht="15" customHeight="1" x14ac:dyDescent="0.25">
      <c r="C753" s="259"/>
      <c r="D753" s="248"/>
      <c r="E753" s="305"/>
      <c r="F753" s="305"/>
      <c r="G753" s="305"/>
      <c r="H753" s="305"/>
      <c r="I753" s="305"/>
      <c r="J753" s="306"/>
      <c r="K753" s="306"/>
      <c r="L753" s="307"/>
      <c r="M753" s="306"/>
      <c r="N753" s="305"/>
      <c r="O753" s="305"/>
      <c r="P753" s="305"/>
      <c r="Q753" s="305"/>
      <c r="R753" s="305"/>
      <c r="S753" s="318"/>
      <c r="T753" s="290"/>
      <c r="U753" s="291"/>
      <c r="V753" s="290"/>
      <c r="W753" s="290"/>
      <c r="X753" s="290"/>
      <c r="Y753" s="290"/>
      <c r="Z753" s="290"/>
      <c r="AA753" s="290"/>
      <c r="AB753" s="290"/>
      <c r="AC753" s="292"/>
    </row>
    <row r="754" spans="3:29" customFormat="1" ht="15" customHeight="1" x14ac:dyDescent="0.25">
      <c r="C754" s="259"/>
      <c r="D754" s="248"/>
      <c r="E754" s="305"/>
      <c r="F754" s="305"/>
      <c r="G754" s="305"/>
      <c r="H754" s="305"/>
      <c r="I754" s="305"/>
      <c r="J754" s="306"/>
      <c r="K754" s="306"/>
      <c r="L754" s="307"/>
      <c r="M754" s="306"/>
      <c r="N754" s="305"/>
      <c r="O754" s="305"/>
      <c r="P754" s="305"/>
      <c r="Q754" s="305"/>
      <c r="R754" s="305"/>
      <c r="S754" s="318"/>
      <c r="T754" s="290"/>
      <c r="U754" s="291"/>
      <c r="V754" s="290"/>
      <c r="W754" s="290"/>
      <c r="X754" s="290"/>
      <c r="Y754" s="290"/>
      <c r="Z754" s="290"/>
      <c r="AA754" s="290"/>
      <c r="AB754" s="290"/>
      <c r="AC754" s="292"/>
    </row>
    <row r="755" spans="3:29" customFormat="1" ht="15" customHeight="1" x14ac:dyDescent="0.25">
      <c r="C755" s="259"/>
      <c r="D755" s="248"/>
      <c r="E755" s="305"/>
      <c r="F755" s="305"/>
      <c r="G755" s="305"/>
      <c r="H755" s="305"/>
      <c r="I755" s="305"/>
      <c r="J755" s="306"/>
      <c r="K755" s="306"/>
      <c r="L755" s="307"/>
      <c r="M755" s="306"/>
      <c r="N755" s="305"/>
      <c r="O755" s="305"/>
      <c r="P755" s="305"/>
      <c r="Q755" s="305"/>
      <c r="R755" s="305"/>
      <c r="S755" s="318"/>
      <c r="T755" s="290"/>
      <c r="U755" s="291"/>
      <c r="V755" s="290"/>
      <c r="W755" s="290"/>
      <c r="X755" s="290"/>
      <c r="Y755" s="290"/>
      <c r="Z755" s="290"/>
      <c r="AA755" s="290"/>
      <c r="AB755" s="290"/>
      <c r="AC755" s="292"/>
    </row>
    <row r="756" spans="3:29" customFormat="1" ht="15" customHeight="1" x14ac:dyDescent="0.25">
      <c r="C756" s="259"/>
      <c r="D756" s="248"/>
      <c r="E756" s="305"/>
      <c r="F756" s="305"/>
      <c r="G756" s="305"/>
      <c r="H756" s="305"/>
      <c r="I756" s="305"/>
      <c r="J756" s="306"/>
      <c r="K756" s="306"/>
      <c r="L756" s="307"/>
      <c r="M756" s="306"/>
      <c r="N756" s="305"/>
      <c r="O756" s="305"/>
      <c r="P756" s="305"/>
      <c r="Q756" s="305"/>
      <c r="R756" s="305"/>
      <c r="S756" s="318"/>
      <c r="T756" s="290"/>
      <c r="U756" s="291"/>
      <c r="V756" s="290"/>
      <c r="W756" s="290"/>
      <c r="X756" s="290"/>
      <c r="Y756" s="290"/>
      <c r="Z756" s="290"/>
      <c r="AA756" s="290"/>
      <c r="AB756" s="290"/>
      <c r="AC756" s="292"/>
    </row>
    <row r="757" spans="3:29" customFormat="1" ht="15" customHeight="1" x14ac:dyDescent="0.25">
      <c r="C757" s="259"/>
      <c r="D757" s="248"/>
      <c r="E757" s="305"/>
      <c r="F757" s="305"/>
      <c r="G757" s="305"/>
      <c r="H757" s="305"/>
      <c r="I757" s="305"/>
      <c r="J757" s="306"/>
      <c r="K757" s="306"/>
      <c r="L757" s="307"/>
      <c r="M757" s="306"/>
      <c r="N757" s="305"/>
      <c r="O757" s="305"/>
      <c r="P757" s="305"/>
      <c r="Q757" s="305"/>
      <c r="R757" s="305"/>
      <c r="S757" s="318"/>
      <c r="T757" s="290"/>
      <c r="U757" s="291"/>
      <c r="V757" s="290"/>
      <c r="W757" s="290"/>
      <c r="X757" s="290"/>
      <c r="Y757" s="290"/>
      <c r="Z757" s="290"/>
      <c r="AA757" s="290"/>
      <c r="AB757" s="290"/>
      <c r="AC757" s="292"/>
    </row>
    <row r="758" spans="3:29" customFormat="1" ht="15" customHeight="1" x14ac:dyDescent="0.25">
      <c r="C758" s="259"/>
      <c r="D758" s="248"/>
      <c r="E758" s="305"/>
      <c r="F758" s="305"/>
      <c r="G758" s="305"/>
      <c r="H758" s="305"/>
      <c r="I758" s="305"/>
      <c r="J758" s="306"/>
      <c r="K758" s="306"/>
      <c r="L758" s="307"/>
      <c r="M758" s="306"/>
      <c r="N758" s="305"/>
      <c r="O758" s="305"/>
      <c r="P758" s="305"/>
      <c r="Q758" s="305"/>
      <c r="R758" s="305"/>
      <c r="S758" s="318"/>
      <c r="T758" s="290"/>
      <c r="U758" s="291"/>
      <c r="V758" s="290"/>
      <c r="W758" s="290"/>
      <c r="X758" s="290"/>
      <c r="Y758" s="290"/>
      <c r="Z758" s="290"/>
      <c r="AA758" s="290"/>
      <c r="AB758" s="290"/>
      <c r="AC758" s="292"/>
    </row>
    <row r="759" spans="3:29" customFormat="1" ht="15" customHeight="1" x14ac:dyDescent="0.25">
      <c r="C759" s="259"/>
      <c r="D759" s="248"/>
      <c r="E759" s="305"/>
      <c r="F759" s="305"/>
      <c r="G759" s="305"/>
      <c r="H759" s="305"/>
      <c r="I759" s="305"/>
      <c r="J759" s="306"/>
      <c r="K759" s="306"/>
      <c r="L759" s="307"/>
      <c r="M759" s="306"/>
      <c r="N759" s="305"/>
      <c r="O759" s="305"/>
      <c r="P759" s="305"/>
      <c r="Q759" s="305"/>
      <c r="R759" s="305"/>
      <c r="S759" s="318"/>
      <c r="T759" s="290"/>
      <c r="U759" s="291"/>
      <c r="V759" s="290"/>
      <c r="W759" s="290"/>
      <c r="X759" s="290"/>
      <c r="Y759" s="290"/>
      <c r="Z759" s="290"/>
      <c r="AA759" s="290"/>
      <c r="AB759" s="290"/>
      <c r="AC759" s="292"/>
    </row>
    <row r="760" spans="3:29" customFormat="1" ht="15" customHeight="1" x14ac:dyDescent="0.25">
      <c r="C760" s="259"/>
      <c r="D760" s="248"/>
      <c r="E760" s="305"/>
      <c r="F760" s="305"/>
      <c r="G760" s="305"/>
      <c r="H760" s="305"/>
      <c r="I760" s="305"/>
      <c r="J760" s="306"/>
      <c r="K760" s="306"/>
      <c r="L760" s="307"/>
      <c r="M760" s="306"/>
      <c r="N760" s="305"/>
      <c r="O760" s="305"/>
      <c r="P760" s="305"/>
      <c r="Q760" s="305"/>
      <c r="R760" s="305"/>
      <c r="S760" s="318"/>
      <c r="T760" s="290"/>
      <c r="U760" s="291"/>
      <c r="V760" s="290"/>
      <c r="W760" s="290"/>
      <c r="X760" s="290"/>
      <c r="Y760" s="290"/>
      <c r="Z760" s="290"/>
      <c r="AA760" s="290"/>
      <c r="AB760" s="290"/>
      <c r="AC760" s="292"/>
    </row>
    <row r="761" spans="3:29" customFormat="1" ht="15" customHeight="1" x14ac:dyDescent="0.25">
      <c r="C761" s="259"/>
      <c r="D761" s="248"/>
      <c r="E761" s="305"/>
      <c r="F761" s="305"/>
      <c r="G761" s="305"/>
      <c r="H761" s="305"/>
      <c r="I761" s="305"/>
      <c r="J761" s="306"/>
      <c r="K761" s="306"/>
      <c r="L761" s="307"/>
      <c r="M761" s="306"/>
      <c r="N761" s="305"/>
      <c r="O761" s="305"/>
      <c r="P761" s="305"/>
      <c r="Q761" s="305"/>
      <c r="R761" s="305"/>
      <c r="S761" s="318"/>
      <c r="T761" s="290"/>
      <c r="U761" s="291"/>
      <c r="V761" s="290"/>
      <c r="W761" s="290"/>
      <c r="X761" s="290"/>
      <c r="Y761" s="290"/>
      <c r="Z761" s="290"/>
      <c r="AA761" s="290"/>
      <c r="AB761" s="290"/>
      <c r="AC761" s="292"/>
    </row>
    <row r="762" spans="3:29" customFormat="1" ht="15" customHeight="1" x14ac:dyDescent="0.25">
      <c r="C762" s="259"/>
      <c r="D762" s="248"/>
      <c r="E762" s="305"/>
      <c r="F762" s="305"/>
      <c r="G762" s="305"/>
      <c r="H762" s="305"/>
      <c r="I762" s="305"/>
      <c r="J762" s="306"/>
      <c r="K762" s="306"/>
      <c r="L762" s="307"/>
      <c r="M762" s="306"/>
      <c r="N762" s="305"/>
      <c r="O762" s="305"/>
      <c r="P762" s="305"/>
      <c r="Q762" s="305"/>
      <c r="R762" s="305"/>
      <c r="S762" s="318"/>
      <c r="T762" s="290"/>
      <c r="U762" s="291"/>
      <c r="V762" s="290"/>
      <c r="W762" s="290"/>
      <c r="X762" s="290"/>
      <c r="Y762" s="290"/>
      <c r="Z762" s="290"/>
      <c r="AA762" s="290"/>
      <c r="AB762" s="290"/>
      <c r="AC762" s="292"/>
    </row>
    <row r="763" spans="3:29" customFormat="1" ht="15" customHeight="1" x14ac:dyDescent="0.25">
      <c r="C763" s="259"/>
      <c r="D763" s="248"/>
      <c r="E763" s="305"/>
      <c r="F763" s="305"/>
      <c r="G763" s="305"/>
      <c r="H763" s="305"/>
      <c r="I763" s="305"/>
      <c r="J763" s="306"/>
      <c r="K763" s="306"/>
      <c r="L763" s="307"/>
      <c r="M763" s="306"/>
      <c r="N763" s="305"/>
      <c r="O763" s="305"/>
      <c r="P763" s="305"/>
      <c r="Q763" s="305"/>
      <c r="R763" s="305"/>
      <c r="S763" s="318"/>
      <c r="T763" s="290"/>
      <c r="U763" s="291"/>
      <c r="V763" s="290"/>
      <c r="W763" s="290"/>
      <c r="X763" s="290"/>
      <c r="Y763" s="290"/>
      <c r="Z763" s="290"/>
      <c r="AA763" s="290"/>
      <c r="AB763" s="290"/>
      <c r="AC763" s="292"/>
    </row>
    <row r="764" spans="3:29" customFormat="1" ht="15" customHeight="1" x14ac:dyDescent="0.25">
      <c r="C764" s="259"/>
      <c r="D764" s="248"/>
      <c r="E764" s="305"/>
      <c r="F764" s="305"/>
      <c r="G764" s="305"/>
      <c r="H764" s="305"/>
      <c r="I764" s="305"/>
      <c r="J764" s="306"/>
      <c r="K764" s="306"/>
      <c r="L764" s="307"/>
      <c r="M764" s="306"/>
      <c r="N764" s="305"/>
      <c r="O764" s="305"/>
      <c r="P764" s="305"/>
      <c r="Q764" s="305"/>
      <c r="R764" s="305"/>
      <c r="S764" s="318"/>
      <c r="T764" s="290"/>
      <c r="U764" s="291"/>
      <c r="V764" s="290"/>
      <c r="W764" s="290"/>
      <c r="X764" s="290"/>
      <c r="Y764" s="290"/>
      <c r="Z764" s="290"/>
      <c r="AA764" s="290"/>
      <c r="AB764" s="290"/>
      <c r="AC764" s="292"/>
    </row>
    <row r="765" spans="3:29" customFormat="1" ht="15" customHeight="1" x14ac:dyDescent="0.25">
      <c r="C765" s="259"/>
      <c r="D765" s="248"/>
      <c r="E765" s="305"/>
      <c r="F765" s="305"/>
      <c r="G765" s="305"/>
      <c r="H765" s="305"/>
      <c r="I765" s="305"/>
      <c r="J765" s="306"/>
      <c r="K765" s="306"/>
      <c r="L765" s="307"/>
      <c r="M765" s="306"/>
      <c r="N765" s="305"/>
      <c r="O765" s="305"/>
      <c r="P765" s="305"/>
      <c r="Q765" s="305"/>
      <c r="R765" s="305"/>
      <c r="S765" s="318"/>
      <c r="T765" s="290"/>
      <c r="U765" s="291"/>
      <c r="V765" s="290"/>
      <c r="W765" s="290"/>
      <c r="X765" s="290"/>
      <c r="Y765" s="290"/>
      <c r="Z765" s="290"/>
      <c r="AA765" s="290"/>
      <c r="AB765" s="290"/>
      <c r="AC765" s="292"/>
    </row>
    <row r="766" spans="3:29" customFormat="1" ht="15" customHeight="1" x14ac:dyDescent="0.25">
      <c r="C766" s="259"/>
      <c r="D766" s="248"/>
      <c r="E766" s="305"/>
      <c r="F766" s="305"/>
      <c r="G766" s="305"/>
      <c r="H766" s="305"/>
      <c r="I766" s="305"/>
      <c r="J766" s="306"/>
      <c r="K766" s="306"/>
      <c r="L766" s="307"/>
      <c r="M766" s="306"/>
      <c r="N766" s="305"/>
      <c r="O766" s="305"/>
      <c r="P766" s="305"/>
      <c r="Q766" s="305"/>
      <c r="R766" s="305"/>
      <c r="S766" s="318"/>
      <c r="T766" s="290"/>
      <c r="U766" s="291"/>
      <c r="V766" s="290"/>
      <c r="W766" s="290"/>
      <c r="X766" s="290"/>
      <c r="Y766" s="290"/>
      <c r="Z766" s="290"/>
      <c r="AA766" s="290"/>
      <c r="AB766" s="290"/>
      <c r="AC766" s="292"/>
    </row>
    <row r="767" spans="3:29" customFormat="1" ht="15" customHeight="1" x14ac:dyDescent="0.25">
      <c r="C767" s="259"/>
      <c r="D767" s="248"/>
      <c r="E767" s="305"/>
      <c r="F767" s="305"/>
      <c r="G767" s="305"/>
      <c r="H767" s="305"/>
      <c r="I767" s="305"/>
      <c r="J767" s="306"/>
      <c r="K767" s="306"/>
      <c r="L767" s="307"/>
      <c r="M767" s="306"/>
      <c r="N767" s="305"/>
      <c r="O767" s="305"/>
      <c r="P767" s="305"/>
      <c r="Q767" s="305"/>
      <c r="R767" s="305"/>
      <c r="S767" s="318"/>
      <c r="T767" s="290"/>
      <c r="U767" s="291"/>
      <c r="V767" s="290"/>
      <c r="W767" s="290"/>
      <c r="X767" s="290"/>
      <c r="Y767" s="290"/>
      <c r="Z767" s="290"/>
      <c r="AA767" s="290"/>
      <c r="AB767" s="290"/>
      <c r="AC767" s="292"/>
    </row>
    <row r="768" spans="3:29" customFormat="1" ht="15" customHeight="1" x14ac:dyDescent="0.25">
      <c r="C768" s="259"/>
      <c r="D768" s="248"/>
      <c r="E768" s="305"/>
      <c r="F768" s="305"/>
      <c r="G768" s="305"/>
      <c r="H768" s="305"/>
      <c r="I768" s="305"/>
      <c r="J768" s="306"/>
      <c r="K768" s="306"/>
      <c r="L768" s="307"/>
      <c r="M768" s="306"/>
      <c r="N768" s="305"/>
      <c r="O768" s="305"/>
      <c r="P768" s="305"/>
      <c r="Q768" s="305"/>
      <c r="R768" s="305"/>
      <c r="S768" s="318"/>
      <c r="T768" s="290"/>
      <c r="U768" s="291"/>
      <c r="V768" s="290"/>
      <c r="W768" s="290"/>
      <c r="X768" s="290"/>
      <c r="Y768" s="290"/>
      <c r="Z768" s="290"/>
      <c r="AA768" s="290"/>
      <c r="AB768" s="290"/>
      <c r="AC768" s="292"/>
    </row>
    <row r="769" spans="3:29" customFormat="1" ht="15" customHeight="1" x14ac:dyDescent="0.25">
      <c r="C769" s="259"/>
      <c r="D769" s="248"/>
      <c r="E769" s="305"/>
      <c r="F769" s="305"/>
      <c r="G769" s="305"/>
      <c r="H769" s="305"/>
      <c r="I769" s="305"/>
      <c r="J769" s="306"/>
      <c r="K769" s="306"/>
      <c r="L769" s="307"/>
      <c r="M769" s="306"/>
      <c r="N769" s="305"/>
      <c r="O769" s="305"/>
      <c r="P769" s="305"/>
      <c r="Q769" s="305"/>
      <c r="R769" s="305"/>
      <c r="S769" s="318"/>
      <c r="T769" s="290"/>
      <c r="U769" s="291"/>
      <c r="V769" s="290"/>
      <c r="W769" s="290"/>
      <c r="X769" s="290"/>
      <c r="Y769" s="290"/>
      <c r="Z769" s="290"/>
      <c r="AA769" s="290"/>
      <c r="AB769" s="290"/>
      <c r="AC769" s="292"/>
    </row>
    <row r="770" spans="3:29" customFormat="1" ht="15" customHeight="1" x14ac:dyDescent="0.25">
      <c r="C770" s="259"/>
      <c r="D770" s="248"/>
      <c r="E770" s="305"/>
      <c r="F770" s="305"/>
      <c r="G770" s="305"/>
      <c r="H770" s="305"/>
      <c r="I770" s="305"/>
      <c r="J770" s="306"/>
      <c r="K770" s="306"/>
      <c r="L770" s="307"/>
      <c r="M770" s="306"/>
      <c r="N770" s="305"/>
      <c r="O770" s="305"/>
      <c r="P770" s="305"/>
      <c r="Q770" s="305"/>
      <c r="R770" s="305"/>
      <c r="S770" s="318"/>
      <c r="T770" s="290"/>
      <c r="U770" s="291"/>
      <c r="V770" s="290"/>
      <c r="W770" s="290"/>
      <c r="X770" s="290"/>
      <c r="Y770" s="290"/>
      <c r="Z770" s="290"/>
      <c r="AA770" s="290"/>
      <c r="AB770" s="290"/>
      <c r="AC770" s="292"/>
    </row>
    <row r="771" spans="3:29" customFormat="1" ht="15" customHeight="1" x14ac:dyDescent="0.25">
      <c r="C771" s="259"/>
      <c r="D771" s="248"/>
      <c r="E771" s="305"/>
      <c r="F771" s="305"/>
      <c r="G771" s="305"/>
      <c r="H771" s="305"/>
      <c r="I771" s="305"/>
      <c r="J771" s="306"/>
      <c r="K771" s="306"/>
      <c r="L771" s="307"/>
      <c r="M771" s="306"/>
      <c r="N771" s="305"/>
      <c r="O771" s="305"/>
      <c r="P771" s="305"/>
      <c r="Q771" s="305"/>
      <c r="R771" s="305"/>
      <c r="S771" s="318"/>
      <c r="T771" s="290"/>
      <c r="U771" s="291"/>
      <c r="V771" s="290"/>
      <c r="W771" s="290"/>
      <c r="X771" s="290"/>
      <c r="Y771" s="290"/>
      <c r="Z771" s="290"/>
      <c r="AA771" s="290"/>
      <c r="AB771" s="290"/>
      <c r="AC771" s="292"/>
    </row>
    <row r="772" spans="3:29" customFormat="1" ht="15" customHeight="1" x14ac:dyDescent="0.25">
      <c r="C772" s="259"/>
      <c r="D772" s="248"/>
      <c r="E772" s="305"/>
      <c r="F772" s="305"/>
      <c r="G772" s="305"/>
      <c r="H772" s="305"/>
      <c r="I772" s="305"/>
      <c r="J772" s="306"/>
      <c r="K772" s="306"/>
      <c r="L772" s="307"/>
      <c r="M772" s="306"/>
      <c r="N772" s="305"/>
      <c r="O772" s="305"/>
      <c r="P772" s="305"/>
      <c r="Q772" s="305"/>
      <c r="R772" s="305"/>
      <c r="S772" s="318"/>
      <c r="T772" s="290"/>
      <c r="U772" s="291"/>
      <c r="V772" s="290"/>
      <c r="W772" s="290"/>
      <c r="X772" s="290"/>
      <c r="Y772" s="290"/>
      <c r="Z772" s="290"/>
      <c r="AA772" s="290"/>
      <c r="AB772" s="290"/>
      <c r="AC772" s="292"/>
    </row>
    <row r="773" spans="3:29" customFormat="1" ht="15" customHeight="1" x14ac:dyDescent="0.25">
      <c r="C773" s="259"/>
      <c r="D773" s="248"/>
      <c r="E773" s="305"/>
      <c r="F773" s="305"/>
      <c r="G773" s="305"/>
      <c r="H773" s="305"/>
      <c r="I773" s="305"/>
      <c r="J773" s="306"/>
      <c r="K773" s="306"/>
      <c r="L773" s="307"/>
      <c r="M773" s="306"/>
      <c r="N773" s="305"/>
      <c r="O773" s="305"/>
      <c r="P773" s="305"/>
      <c r="Q773" s="305"/>
      <c r="R773" s="305"/>
      <c r="S773" s="318"/>
      <c r="T773" s="290"/>
      <c r="U773" s="291"/>
      <c r="V773" s="290"/>
      <c r="W773" s="290"/>
      <c r="X773" s="290"/>
      <c r="Y773" s="290"/>
      <c r="Z773" s="290"/>
      <c r="AA773" s="290"/>
      <c r="AB773" s="290"/>
      <c r="AC773" s="292"/>
    </row>
    <row r="774" spans="3:29" customFormat="1" ht="15" customHeight="1" x14ac:dyDescent="0.25">
      <c r="C774" s="259"/>
      <c r="D774" s="248"/>
      <c r="E774" s="305"/>
      <c r="F774" s="305"/>
      <c r="G774" s="305"/>
      <c r="H774" s="305"/>
      <c r="I774" s="305"/>
      <c r="J774" s="306"/>
      <c r="K774" s="306"/>
      <c r="L774" s="307"/>
      <c r="M774" s="306"/>
      <c r="N774" s="305"/>
      <c r="O774" s="305"/>
      <c r="P774" s="305"/>
      <c r="Q774" s="305"/>
      <c r="R774" s="305"/>
      <c r="S774" s="318"/>
      <c r="T774" s="290"/>
      <c r="U774" s="291"/>
      <c r="V774" s="290"/>
      <c r="W774" s="290"/>
      <c r="X774" s="290"/>
      <c r="Y774" s="290"/>
      <c r="Z774" s="290"/>
      <c r="AA774" s="290"/>
      <c r="AB774" s="290"/>
      <c r="AC774" s="292"/>
    </row>
    <row r="775" spans="3:29" customFormat="1" ht="15" customHeight="1" x14ac:dyDescent="0.25">
      <c r="C775" s="259"/>
      <c r="D775" s="248"/>
      <c r="E775" s="305"/>
      <c r="F775" s="305"/>
      <c r="G775" s="305"/>
      <c r="H775" s="305"/>
      <c r="I775" s="305"/>
      <c r="J775" s="306"/>
      <c r="K775" s="306"/>
      <c r="L775" s="307"/>
      <c r="M775" s="306"/>
      <c r="N775" s="305"/>
      <c r="O775" s="305"/>
      <c r="P775" s="305"/>
      <c r="Q775" s="305"/>
      <c r="R775" s="305"/>
      <c r="S775" s="318"/>
      <c r="T775" s="290"/>
      <c r="U775" s="291"/>
      <c r="V775" s="290"/>
      <c r="W775" s="290"/>
      <c r="X775" s="290"/>
      <c r="Y775" s="290"/>
      <c r="Z775" s="290"/>
      <c r="AA775" s="290"/>
      <c r="AB775" s="290"/>
      <c r="AC775" s="292"/>
    </row>
    <row r="776" spans="3:29" customFormat="1" ht="15" customHeight="1" x14ac:dyDescent="0.25">
      <c r="C776" s="259"/>
      <c r="D776" s="248"/>
      <c r="E776" s="305"/>
      <c r="F776" s="305"/>
      <c r="G776" s="305"/>
      <c r="H776" s="305"/>
      <c r="I776" s="305"/>
      <c r="J776" s="306"/>
      <c r="K776" s="306"/>
      <c r="L776" s="307"/>
      <c r="M776" s="306"/>
      <c r="N776" s="305"/>
      <c r="O776" s="305"/>
      <c r="P776" s="305"/>
      <c r="Q776" s="305"/>
      <c r="R776" s="305"/>
      <c r="S776" s="318"/>
      <c r="T776" s="290"/>
      <c r="U776" s="291"/>
      <c r="V776" s="290"/>
      <c r="W776" s="290"/>
      <c r="X776" s="290"/>
      <c r="Y776" s="290"/>
      <c r="Z776" s="290"/>
      <c r="AA776" s="290"/>
      <c r="AB776" s="290"/>
      <c r="AC776" s="292"/>
    </row>
    <row r="777" spans="3:29" customFormat="1" ht="15" customHeight="1" x14ac:dyDescent="0.25">
      <c r="C777" s="259"/>
      <c r="D777" s="248"/>
      <c r="E777" s="305"/>
      <c r="F777" s="305"/>
      <c r="G777" s="305"/>
      <c r="H777" s="305"/>
      <c r="I777" s="305"/>
      <c r="J777" s="306"/>
      <c r="K777" s="306"/>
      <c r="L777" s="307"/>
      <c r="M777" s="306"/>
      <c r="N777" s="305"/>
      <c r="O777" s="305"/>
      <c r="P777" s="305"/>
      <c r="Q777" s="305"/>
      <c r="R777" s="305"/>
      <c r="S777" s="318"/>
      <c r="T777" s="290"/>
      <c r="U777" s="291"/>
      <c r="V777" s="290"/>
      <c r="W777" s="290"/>
      <c r="X777" s="290"/>
      <c r="Y777" s="290"/>
      <c r="Z777" s="290"/>
      <c r="AA777" s="290"/>
      <c r="AB777" s="290"/>
      <c r="AC777" s="292"/>
    </row>
    <row r="778" spans="3:29" customFormat="1" ht="15" customHeight="1" x14ac:dyDescent="0.25">
      <c r="C778" s="259"/>
      <c r="D778" s="248"/>
      <c r="E778" s="305"/>
      <c r="F778" s="305"/>
      <c r="G778" s="305"/>
      <c r="H778" s="305"/>
      <c r="I778" s="305"/>
      <c r="J778" s="306"/>
      <c r="K778" s="306"/>
      <c r="L778" s="307"/>
      <c r="M778" s="306"/>
      <c r="N778" s="305"/>
      <c r="O778" s="305"/>
      <c r="P778" s="305"/>
      <c r="Q778" s="305"/>
      <c r="R778" s="305"/>
      <c r="S778" s="318"/>
      <c r="T778" s="290"/>
      <c r="U778" s="291"/>
      <c r="V778" s="290"/>
      <c r="W778" s="290"/>
      <c r="X778" s="290"/>
      <c r="Y778" s="290"/>
      <c r="Z778" s="290"/>
      <c r="AA778" s="290"/>
      <c r="AB778" s="290"/>
      <c r="AC778" s="292"/>
    </row>
    <row r="779" spans="3:29" customFormat="1" ht="15" customHeight="1" x14ac:dyDescent="0.25">
      <c r="C779" s="259"/>
      <c r="D779" s="248"/>
      <c r="E779" s="305"/>
      <c r="F779" s="305"/>
      <c r="G779" s="305"/>
      <c r="H779" s="305"/>
      <c r="I779" s="305"/>
      <c r="J779" s="306"/>
      <c r="K779" s="306"/>
      <c r="L779" s="307"/>
      <c r="M779" s="306"/>
      <c r="N779" s="305"/>
      <c r="O779" s="305"/>
      <c r="P779" s="305"/>
      <c r="Q779" s="305"/>
      <c r="R779" s="305"/>
      <c r="S779" s="318"/>
      <c r="T779" s="290"/>
      <c r="U779" s="291"/>
      <c r="V779" s="290"/>
      <c r="W779" s="290"/>
      <c r="X779" s="290"/>
      <c r="Y779" s="290"/>
      <c r="Z779" s="290"/>
      <c r="AA779" s="290"/>
      <c r="AB779" s="290"/>
      <c r="AC779" s="292"/>
    </row>
    <row r="780" spans="3:29" customFormat="1" ht="15" customHeight="1" x14ac:dyDescent="0.25">
      <c r="C780" s="259"/>
      <c r="D780" s="248"/>
      <c r="E780" s="305"/>
      <c r="F780" s="305"/>
      <c r="G780" s="305"/>
      <c r="H780" s="305"/>
      <c r="I780" s="305"/>
      <c r="J780" s="306"/>
      <c r="K780" s="306"/>
      <c r="L780" s="307"/>
      <c r="M780" s="306"/>
      <c r="N780" s="305"/>
      <c r="O780" s="305"/>
      <c r="P780" s="305"/>
      <c r="Q780" s="305"/>
      <c r="R780" s="305"/>
      <c r="S780" s="318"/>
      <c r="T780" s="290"/>
      <c r="U780" s="291"/>
      <c r="V780" s="290"/>
      <c r="W780" s="290"/>
      <c r="X780" s="290"/>
      <c r="Y780" s="290"/>
      <c r="Z780" s="290"/>
      <c r="AA780" s="290"/>
      <c r="AB780" s="290"/>
      <c r="AC780" s="292"/>
    </row>
    <row r="781" spans="3:29" customFormat="1" ht="15" customHeight="1" x14ac:dyDescent="0.25">
      <c r="C781" s="259"/>
      <c r="D781" s="248"/>
      <c r="E781" s="305"/>
      <c r="F781" s="305"/>
      <c r="G781" s="305"/>
      <c r="H781" s="305"/>
      <c r="I781" s="305"/>
      <c r="J781" s="306"/>
      <c r="K781" s="306"/>
      <c r="L781" s="307"/>
      <c r="M781" s="306"/>
      <c r="N781" s="305"/>
      <c r="O781" s="305"/>
      <c r="P781" s="305"/>
      <c r="Q781" s="305"/>
      <c r="R781" s="305"/>
      <c r="S781" s="318"/>
      <c r="T781" s="290"/>
      <c r="U781" s="291"/>
      <c r="V781" s="290"/>
      <c r="W781" s="290"/>
      <c r="X781" s="290"/>
      <c r="Y781" s="290"/>
      <c r="Z781" s="290"/>
      <c r="AA781" s="290"/>
      <c r="AB781" s="290"/>
      <c r="AC781" s="292"/>
    </row>
    <row r="782" spans="3:29" customFormat="1" ht="15" customHeight="1" x14ac:dyDescent="0.25">
      <c r="C782" s="259"/>
      <c r="D782" s="248"/>
      <c r="E782" s="305"/>
      <c r="F782" s="305"/>
      <c r="G782" s="305"/>
      <c r="H782" s="305"/>
      <c r="I782" s="305"/>
      <c r="J782" s="306"/>
      <c r="K782" s="306"/>
      <c r="L782" s="307"/>
      <c r="M782" s="306"/>
      <c r="N782" s="305"/>
      <c r="O782" s="305"/>
      <c r="P782" s="305"/>
      <c r="Q782" s="305"/>
      <c r="R782" s="305"/>
      <c r="S782" s="318"/>
      <c r="T782" s="290"/>
      <c r="U782" s="291"/>
      <c r="V782" s="290"/>
      <c r="W782" s="290"/>
      <c r="X782" s="290"/>
      <c r="Y782" s="290"/>
      <c r="Z782" s="290"/>
      <c r="AA782" s="290"/>
      <c r="AB782" s="290"/>
      <c r="AC782" s="292"/>
    </row>
    <row r="783" spans="3:29" customFormat="1" ht="15" customHeight="1" x14ac:dyDescent="0.25">
      <c r="C783" s="259"/>
      <c r="D783" s="248"/>
      <c r="E783" s="305"/>
      <c r="F783" s="305"/>
      <c r="G783" s="305"/>
      <c r="H783" s="305"/>
      <c r="I783" s="305"/>
      <c r="J783" s="306"/>
      <c r="K783" s="306"/>
      <c r="L783" s="307"/>
      <c r="M783" s="306"/>
      <c r="N783" s="305"/>
      <c r="O783" s="305"/>
      <c r="P783" s="305"/>
      <c r="Q783" s="305"/>
      <c r="R783" s="305"/>
      <c r="S783" s="318"/>
      <c r="T783" s="290"/>
      <c r="U783" s="291"/>
      <c r="V783" s="290"/>
      <c r="W783" s="290"/>
      <c r="X783" s="290"/>
      <c r="Y783" s="290"/>
      <c r="Z783" s="290"/>
      <c r="AA783" s="290"/>
      <c r="AB783" s="290"/>
      <c r="AC783" s="292"/>
    </row>
    <row r="784" spans="3:29" customFormat="1" ht="15" customHeight="1" x14ac:dyDescent="0.25">
      <c r="C784" s="259"/>
      <c r="D784" s="248"/>
      <c r="E784" s="305"/>
      <c r="F784" s="305"/>
      <c r="G784" s="305"/>
      <c r="H784" s="305"/>
      <c r="I784" s="305"/>
      <c r="J784" s="306"/>
      <c r="K784" s="306"/>
      <c r="L784" s="307"/>
      <c r="M784" s="306"/>
      <c r="N784" s="305"/>
      <c r="O784" s="305"/>
      <c r="P784" s="305"/>
      <c r="Q784" s="305"/>
      <c r="R784" s="305"/>
      <c r="S784" s="318"/>
      <c r="T784" s="290"/>
      <c r="U784" s="291"/>
      <c r="V784" s="290"/>
      <c r="W784" s="290"/>
      <c r="X784" s="290"/>
      <c r="Y784" s="290"/>
      <c r="Z784" s="290"/>
      <c r="AA784" s="290"/>
      <c r="AB784" s="290"/>
      <c r="AC784" s="292"/>
    </row>
    <row r="785" spans="3:29" customFormat="1" ht="15" customHeight="1" x14ac:dyDescent="0.25">
      <c r="C785" s="259"/>
      <c r="D785" s="248"/>
      <c r="E785" s="305"/>
      <c r="F785" s="305"/>
      <c r="G785" s="305"/>
      <c r="H785" s="305"/>
      <c r="I785" s="305"/>
      <c r="J785" s="306"/>
      <c r="K785" s="306"/>
      <c r="L785" s="307"/>
      <c r="M785" s="306"/>
      <c r="N785" s="305"/>
      <c r="O785" s="305"/>
      <c r="P785" s="305"/>
      <c r="Q785" s="305"/>
      <c r="R785" s="305"/>
      <c r="S785" s="318"/>
      <c r="T785" s="290"/>
      <c r="U785" s="291"/>
      <c r="V785" s="290"/>
      <c r="W785" s="290"/>
      <c r="X785" s="290"/>
      <c r="Y785" s="290"/>
      <c r="Z785" s="290"/>
      <c r="AA785" s="290"/>
      <c r="AB785" s="290"/>
      <c r="AC785" s="292"/>
    </row>
    <row r="786" spans="3:29" customFormat="1" ht="15" customHeight="1" x14ac:dyDescent="0.25">
      <c r="C786" s="259"/>
      <c r="D786" s="248"/>
      <c r="E786" s="305"/>
      <c r="F786" s="305"/>
      <c r="G786" s="305"/>
      <c r="H786" s="305"/>
      <c r="I786" s="305"/>
      <c r="J786" s="306"/>
      <c r="K786" s="306"/>
      <c r="L786" s="307"/>
      <c r="M786" s="306"/>
      <c r="N786" s="305"/>
      <c r="O786" s="305"/>
      <c r="P786" s="305"/>
      <c r="Q786" s="305"/>
      <c r="R786" s="305"/>
      <c r="S786" s="318"/>
      <c r="T786" s="290"/>
      <c r="U786" s="291"/>
      <c r="V786" s="290"/>
      <c r="W786" s="290"/>
      <c r="X786" s="290"/>
      <c r="Y786" s="290"/>
      <c r="Z786" s="290"/>
      <c r="AA786" s="290"/>
      <c r="AB786" s="290"/>
      <c r="AC786" s="292"/>
    </row>
    <row r="787" spans="3:29" customFormat="1" ht="15" customHeight="1" x14ac:dyDescent="0.25">
      <c r="C787" s="259"/>
      <c r="D787" s="248"/>
      <c r="E787" s="305"/>
      <c r="F787" s="305"/>
      <c r="G787" s="305"/>
      <c r="H787" s="305"/>
      <c r="I787" s="305"/>
      <c r="J787" s="306"/>
      <c r="K787" s="306"/>
      <c r="L787" s="307"/>
      <c r="M787" s="306"/>
      <c r="N787" s="305"/>
      <c r="O787" s="305"/>
      <c r="P787" s="305"/>
      <c r="Q787" s="305"/>
      <c r="R787" s="305"/>
      <c r="S787" s="318"/>
      <c r="T787" s="290"/>
      <c r="U787" s="291"/>
      <c r="V787" s="290"/>
      <c r="W787" s="290"/>
      <c r="X787" s="290"/>
      <c r="Y787" s="290"/>
      <c r="Z787" s="290"/>
      <c r="AA787" s="290"/>
      <c r="AB787" s="290"/>
      <c r="AC787" s="292"/>
    </row>
    <row r="788" spans="3:29" customFormat="1" ht="15" customHeight="1" x14ac:dyDescent="0.25">
      <c r="C788" s="259"/>
      <c r="D788" s="248"/>
      <c r="E788" s="305"/>
      <c r="F788" s="305"/>
      <c r="G788" s="305"/>
      <c r="H788" s="305"/>
      <c r="I788" s="305"/>
      <c r="J788" s="306"/>
      <c r="K788" s="306"/>
      <c r="L788" s="307"/>
      <c r="M788" s="306"/>
      <c r="N788" s="305"/>
      <c r="O788" s="305"/>
      <c r="P788" s="305"/>
      <c r="Q788" s="305"/>
      <c r="R788" s="305"/>
      <c r="S788" s="318"/>
      <c r="T788" s="290"/>
      <c r="U788" s="291"/>
      <c r="V788" s="290"/>
      <c r="W788" s="290"/>
      <c r="X788" s="290"/>
      <c r="Y788" s="290"/>
      <c r="Z788" s="290"/>
      <c r="AA788" s="290"/>
      <c r="AB788" s="290"/>
      <c r="AC788" s="292"/>
    </row>
    <row r="789" spans="3:29" customFormat="1" ht="15" customHeight="1" x14ac:dyDescent="0.25">
      <c r="C789" s="259"/>
      <c r="D789" s="248"/>
      <c r="E789" s="305"/>
      <c r="F789" s="305"/>
      <c r="G789" s="305"/>
      <c r="H789" s="305"/>
      <c r="I789" s="305"/>
      <c r="J789" s="306"/>
      <c r="K789" s="306"/>
      <c r="L789" s="307"/>
      <c r="M789" s="306"/>
      <c r="N789" s="305"/>
      <c r="O789" s="305"/>
      <c r="P789" s="305"/>
      <c r="Q789" s="305"/>
      <c r="R789" s="305"/>
      <c r="S789" s="318"/>
      <c r="T789" s="290"/>
      <c r="U789" s="291"/>
      <c r="V789" s="290"/>
      <c r="W789" s="290"/>
      <c r="X789" s="290"/>
      <c r="Y789" s="290"/>
      <c r="Z789" s="290"/>
      <c r="AA789" s="290"/>
      <c r="AB789" s="290"/>
      <c r="AC789" s="292"/>
    </row>
    <row r="790" spans="3:29" customFormat="1" ht="15" customHeight="1" x14ac:dyDescent="0.25">
      <c r="C790" s="259"/>
      <c r="D790" s="248"/>
      <c r="E790" s="305"/>
      <c r="F790" s="305"/>
      <c r="G790" s="305"/>
      <c r="H790" s="305"/>
      <c r="I790" s="305"/>
      <c r="J790" s="306"/>
      <c r="K790" s="306"/>
      <c r="L790" s="307"/>
      <c r="M790" s="306"/>
      <c r="N790" s="305"/>
      <c r="O790" s="305"/>
      <c r="P790" s="305"/>
      <c r="Q790" s="305"/>
      <c r="R790" s="305"/>
      <c r="S790" s="318"/>
      <c r="T790" s="290"/>
      <c r="U790" s="291"/>
      <c r="V790" s="290"/>
      <c r="W790" s="290"/>
      <c r="X790" s="290"/>
      <c r="Y790" s="290"/>
      <c r="Z790" s="290"/>
      <c r="AA790" s="290"/>
      <c r="AB790" s="290"/>
      <c r="AC790" s="292"/>
    </row>
    <row r="791" spans="3:29" customFormat="1" ht="15" customHeight="1" x14ac:dyDescent="0.25">
      <c r="C791" s="259"/>
      <c r="D791" s="248"/>
      <c r="E791" s="305"/>
      <c r="F791" s="305"/>
      <c r="G791" s="305"/>
      <c r="H791" s="305"/>
      <c r="I791" s="305"/>
      <c r="J791" s="306"/>
      <c r="K791" s="306"/>
      <c r="L791" s="307"/>
      <c r="M791" s="306"/>
      <c r="N791" s="305"/>
      <c r="O791" s="305"/>
      <c r="P791" s="305"/>
      <c r="Q791" s="305"/>
      <c r="R791" s="305"/>
      <c r="S791" s="318"/>
      <c r="T791" s="290"/>
      <c r="U791" s="291"/>
      <c r="V791" s="290"/>
      <c r="W791" s="290"/>
      <c r="X791" s="290"/>
      <c r="Y791" s="290"/>
      <c r="Z791" s="290"/>
      <c r="AA791" s="290"/>
      <c r="AB791" s="290"/>
      <c r="AC791" s="292"/>
    </row>
    <row r="792" spans="3:29" customFormat="1" ht="15" customHeight="1" x14ac:dyDescent="0.25">
      <c r="C792" s="259"/>
      <c r="D792" s="248"/>
      <c r="E792" s="305"/>
      <c r="F792" s="305"/>
      <c r="G792" s="305"/>
      <c r="H792" s="305"/>
      <c r="I792" s="305"/>
      <c r="J792" s="306"/>
      <c r="K792" s="306"/>
      <c r="L792" s="307"/>
      <c r="M792" s="306"/>
      <c r="N792" s="305"/>
      <c r="O792" s="305"/>
      <c r="P792" s="305"/>
      <c r="Q792" s="305"/>
      <c r="R792" s="305"/>
      <c r="S792" s="318"/>
      <c r="T792" s="290"/>
      <c r="U792" s="291"/>
      <c r="V792" s="290"/>
      <c r="W792" s="290"/>
      <c r="X792" s="290"/>
      <c r="Y792" s="290"/>
      <c r="Z792" s="290"/>
      <c r="AA792" s="290"/>
      <c r="AB792" s="290"/>
      <c r="AC792" s="292"/>
    </row>
    <row r="793" spans="3:29" customFormat="1" ht="15" customHeight="1" x14ac:dyDescent="0.25">
      <c r="C793" s="259"/>
      <c r="D793" s="248"/>
      <c r="E793" s="305"/>
      <c r="F793" s="305"/>
      <c r="G793" s="305"/>
      <c r="H793" s="305"/>
      <c r="I793" s="305"/>
      <c r="J793" s="306"/>
      <c r="K793" s="306"/>
      <c r="L793" s="307"/>
      <c r="M793" s="306"/>
      <c r="N793" s="305"/>
      <c r="O793" s="305"/>
      <c r="P793" s="305"/>
      <c r="Q793" s="305"/>
      <c r="R793" s="305"/>
      <c r="S793" s="318"/>
      <c r="T793" s="290"/>
      <c r="U793" s="291"/>
      <c r="V793" s="290"/>
      <c r="W793" s="290"/>
      <c r="X793" s="290"/>
      <c r="Y793" s="290"/>
      <c r="Z793" s="290"/>
      <c r="AA793" s="290"/>
      <c r="AB793" s="290"/>
      <c r="AC793" s="292"/>
    </row>
    <row r="794" spans="3:29" customFormat="1" ht="15" customHeight="1" x14ac:dyDescent="0.25">
      <c r="C794" s="259"/>
      <c r="D794" s="248"/>
      <c r="E794" s="305"/>
      <c r="F794" s="305"/>
      <c r="G794" s="305"/>
      <c r="H794" s="305"/>
      <c r="I794" s="305"/>
      <c r="J794" s="306"/>
      <c r="K794" s="306"/>
      <c r="L794" s="307"/>
      <c r="M794" s="306"/>
      <c r="N794" s="305"/>
      <c r="O794" s="305"/>
      <c r="P794" s="305"/>
      <c r="Q794" s="305"/>
      <c r="R794" s="305"/>
      <c r="S794" s="318"/>
      <c r="T794" s="290"/>
      <c r="U794" s="291"/>
      <c r="V794" s="290"/>
      <c r="W794" s="290"/>
      <c r="X794" s="290"/>
      <c r="Y794" s="290"/>
      <c r="Z794" s="290"/>
      <c r="AA794" s="290"/>
      <c r="AB794" s="290"/>
      <c r="AC794" s="292"/>
    </row>
    <row r="795" spans="3:29" customFormat="1" ht="15" customHeight="1" x14ac:dyDescent="0.25">
      <c r="C795" s="259"/>
      <c r="D795" s="248"/>
      <c r="E795" s="305"/>
      <c r="F795" s="305"/>
      <c r="G795" s="305"/>
      <c r="H795" s="305"/>
      <c r="I795" s="305"/>
      <c r="J795" s="306"/>
      <c r="K795" s="306"/>
      <c r="L795" s="307"/>
      <c r="M795" s="306"/>
      <c r="N795" s="305"/>
      <c r="O795" s="305"/>
      <c r="P795" s="305"/>
      <c r="Q795" s="305"/>
      <c r="R795" s="305"/>
      <c r="S795" s="318"/>
      <c r="T795" s="290"/>
      <c r="U795" s="291"/>
      <c r="V795" s="290"/>
      <c r="W795" s="290"/>
      <c r="X795" s="290"/>
      <c r="Y795" s="290"/>
      <c r="Z795" s="290"/>
      <c r="AA795" s="290"/>
      <c r="AB795" s="290"/>
      <c r="AC795" s="292"/>
    </row>
    <row r="796" spans="3:29" customFormat="1" ht="15" customHeight="1" x14ac:dyDescent="0.25">
      <c r="C796" s="259"/>
      <c r="D796" s="248"/>
      <c r="E796" s="305"/>
      <c r="F796" s="305"/>
      <c r="G796" s="305"/>
      <c r="H796" s="305"/>
      <c r="I796" s="305"/>
      <c r="J796" s="306"/>
      <c r="K796" s="306"/>
      <c r="L796" s="307"/>
      <c r="M796" s="306"/>
      <c r="N796" s="305"/>
      <c r="O796" s="305"/>
      <c r="P796" s="305"/>
      <c r="Q796" s="305"/>
      <c r="R796" s="305"/>
      <c r="S796" s="318"/>
      <c r="T796" s="290"/>
      <c r="U796" s="291"/>
      <c r="V796" s="290"/>
      <c r="W796" s="290"/>
      <c r="X796" s="290"/>
      <c r="Y796" s="290"/>
      <c r="Z796" s="290"/>
      <c r="AA796" s="290"/>
      <c r="AB796" s="290"/>
      <c r="AC796" s="292"/>
    </row>
    <row r="797" spans="3:29" customFormat="1" ht="15" customHeight="1" x14ac:dyDescent="0.25">
      <c r="C797" s="259"/>
      <c r="D797" s="248"/>
      <c r="E797" s="305"/>
      <c r="F797" s="305"/>
      <c r="G797" s="305"/>
      <c r="H797" s="305"/>
      <c r="I797" s="305"/>
      <c r="J797" s="306"/>
      <c r="K797" s="306"/>
      <c r="L797" s="307"/>
      <c r="M797" s="306"/>
      <c r="N797" s="305"/>
      <c r="O797" s="305"/>
      <c r="P797" s="305"/>
      <c r="Q797" s="305"/>
      <c r="R797" s="305"/>
      <c r="S797" s="318"/>
      <c r="T797" s="290"/>
      <c r="U797" s="291"/>
      <c r="V797" s="290"/>
      <c r="W797" s="290"/>
      <c r="X797" s="290"/>
      <c r="Y797" s="290"/>
      <c r="Z797" s="290"/>
      <c r="AA797" s="290"/>
      <c r="AB797" s="290"/>
      <c r="AC797" s="292"/>
    </row>
    <row r="798" spans="3:29" customFormat="1" ht="15" customHeight="1" x14ac:dyDescent="0.25">
      <c r="C798" s="259"/>
      <c r="D798" s="248"/>
      <c r="E798" s="305"/>
      <c r="F798" s="305"/>
      <c r="G798" s="305"/>
      <c r="H798" s="305"/>
      <c r="I798" s="305"/>
      <c r="J798" s="306"/>
      <c r="K798" s="306"/>
      <c r="L798" s="307"/>
      <c r="M798" s="306"/>
      <c r="N798" s="305"/>
      <c r="O798" s="305"/>
      <c r="P798" s="305"/>
      <c r="Q798" s="305"/>
      <c r="R798" s="305"/>
      <c r="S798" s="318"/>
      <c r="T798" s="290"/>
      <c r="U798" s="291"/>
      <c r="V798" s="290"/>
      <c r="W798" s="290"/>
      <c r="X798" s="290"/>
      <c r="Y798" s="290"/>
      <c r="Z798" s="290"/>
      <c r="AA798" s="290"/>
      <c r="AB798" s="290"/>
      <c r="AC798" s="292"/>
    </row>
    <row r="799" spans="3:29" customFormat="1" ht="15" customHeight="1" x14ac:dyDescent="0.25">
      <c r="C799" s="259"/>
      <c r="D799" s="248"/>
      <c r="E799" s="305"/>
      <c r="F799" s="305"/>
      <c r="G799" s="305"/>
      <c r="H799" s="305"/>
      <c r="I799" s="305"/>
      <c r="J799" s="306"/>
      <c r="K799" s="306"/>
      <c r="L799" s="307"/>
      <c r="M799" s="306"/>
      <c r="N799" s="305"/>
      <c r="O799" s="305"/>
      <c r="P799" s="305"/>
      <c r="Q799" s="305"/>
      <c r="R799" s="305"/>
      <c r="S799" s="318"/>
      <c r="T799" s="290"/>
      <c r="U799" s="291"/>
      <c r="V799" s="290"/>
      <c r="W799" s="290"/>
      <c r="X799" s="290"/>
      <c r="Y799" s="290"/>
      <c r="Z799" s="290"/>
      <c r="AA799" s="290"/>
      <c r="AB799" s="290"/>
      <c r="AC799" s="292"/>
    </row>
    <row r="800" spans="3:29" customFormat="1" ht="15" customHeight="1" x14ac:dyDescent="0.25">
      <c r="C800" s="259"/>
      <c r="D800" s="248"/>
      <c r="E800" s="305"/>
      <c r="F800" s="305"/>
      <c r="G800" s="305"/>
      <c r="H800" s="305"/>
      <c r="I800" s="305"/>
      <c r="J800" s="306"/>
      <c r="K800" s="306"/>
      <c r="L800" s="307"/>
      <c r="M800" s="306"/>
      <c r="N800" s="305"/>
      <c r="O800" s="305"/>
      <c r="P800" s="305"/>
      <c r="Q800" s="305"/>
      <c r="R800" s="305"/>
      <c r="S800" s="318"/>
      <c r="T800" s="290"/>
      <c r="U800" s="291"/>
      <c r="V800" s="290"/>
      <c r="W800" s="290"/>
      <c r="X800" s="290"/>
      <c r="Y800" s="290"/>
      <c r="Z800" s="290"/>
      <c r="AA800" s="290"/>
      <c r="AB800" s="290"/>
      <c r="AC800" s="292"/>
    </row>
    <row r="801" spans="3:29" customFormat="1" ht="15" customHeight="1" x14ac:dyDescent="0.25">
      <c r="C801" s="259"/>
      <c r="D801" s="248"/>
      <c r="E801" s="305"/>
      <c r="F801" s="305"/>
      <c r="G801" s="305"/>
      <c r="H801" s="305"/>
      <c r="I801" s="305"/>
      <c r="J801" s="306"/>
      <c r="K801" s="306"/>
      <c r="L801" s="307"/>
      <c r="M801" s="306"/>
      <c r="N801" s="305"/>
      <c r="O801" s="305"/>
      <c r="P801" s="305"/>
      <c r="Q801" s="305"/>
      <c r="R801" s="305"/>
      <c r="S801" s="318"/>
      <c r="T801" s="290"/>
      <c r="U801" s="291"/>
      <c r="V801" s="290"/>
      <c r="W801" s="290"/>
      <c r="X801" s="290"/>
      <c r="Y801" s="290"/>
      <c r="Z801" s="290"/>
      <c r="AA801" s="290"/>
      <c r="AB801" s="290"/>
      <c r="AC801" s="292"/>
    </row>
    <row r="802" spans="3:29" customFormat="1" ht="15" customHeight="1" x14ac:dyDescent="0.25">
      <c r="C802" s="259"/>
      <c r="D802" s="248"/>
      <c r="E802" s="305"/>
      <c r="F802" s="305"/>
      <c r="G802" s="305"/>
      <c r="H802" s="305"/>
      <c r="I802" s="305"/>
      <c r="J802" s="306"/>
      <c r="K802" s="306"/>
      <c r="L802" s="307"/>
      <c r="M802" s="306"/>
      <c r="N802" s="305"/>
      <c r="O802" s="305"/>
      <c r="P802" s="305"/>
      <c r="Q802" s="305"/>
      <c r="R802" s="305"/>
      <c r="S802" s="318"/>
      <c r="T802" s="290"/>
      <c r="U802" s="291"/>
      <c r="V802" s="290"/>
      <c r="W802" s="290"/>
      <c r="X802" s="290"/>
      <c r="Y802" s="290"/>
      <c r="Z802" s="290"/>
      <c r="AA802" s="290"/>
      <c r="AB802" s="290"/>
      <c r="AC802" s="292"/>
    </row>
    <row r="803" spans="3:29" customFormat="1" ht="15" customHeight="1" x14ac:dyDescent="0.25">
      <c r="C803" s="259"/>
      <c r="D803" s="248"/>
      <c r="E803" s="305"/>
      <c r="F803" s="305"/>
      <c r="G803" s="305"/>
      <c r="H803" s="305"/>
      <c r="I803" s="305"/>
      <c r="J803" s="306"/>
      <c r="K803" s="306"/>
      <c r="L803" s="307"/>
      <c r="M803" s="306"/>
      <c r="N803" s="305"/>
      <c r="O803" s="305"/>
      <c r="P803" s="305"/>
      <c r="Q803" s="305"/>
      <c r="R803" s="305"/>
      <c r="S803" s="318"/>
      <c r="T803" s="290"/>
      <c r="U803" s="291"/>
      <c r="V803" s="290"/>
      <c r="W803" s="290"/>
      <c r="X803" s="290"/>
      <c r="Y803" s="290"/>
      <c r="Z803" s="290"/>
      <c r="AA803" s="290"/>
      <c r="AB803" s="290"/>
      <c r="AC803" s="292"/>
    </row>
    <row r="804" spans="3:29" customFormat="1" ht="15" customHeight="1" x14ac:dyDescent="0.25">
      <c r="C804" s="259"/>
      <c r="D804" s="248"/>
      <c r="E804" s="305"/>
      <c r="F804" s="305"/>
      <c r="G804" s="305"/>
      <c r="H804" s="305"/>
      <c r="I804" s="305"/>
      <c r="J804" s="306"/>
      <c r="K804" s="306"/>
      <c r="L804" s="307"/>
      <c r="M804" s="306"/>
      <c r="N804" s="305"/>
      <c r="O804" s="305"/>
      <c r="P804" s="305"/>
      <c r="Q804" s="305"/>
      <c r="R804" s="305"/>
      <c r="S804" s="318"/>
      <c r="T804" s="290"/>
      <c r="U804" s="291"/>
      <c r="V804" s="290"/>
      <c r="W804" s="290"/>
      <c r="X804" s="290"/>
      <c r="Y804" s="290"/>
      <c r="Z804" s="290"/>
      <c r="AA804" s="290"/>
      <c r="AB804" s="290"/>
      <c r="AC804" s="292"/>
    </row>
    <row r="805" spans="3:29" customFormat="1" ht="15" customHeight="1" x14ac:dyDescent="0.25">
      <c r="C805" s="259"/>
      <c r="D805" s="248"/>
      <c r="E805" s="305"/>
      <c r="F805" s="305"/>
      <c r="G805" s="305"/>
      <c r="H805" s="305"/>
      <c r="I805" s="305"/>
      <c r="J805" s="306"/>
      <c r="K805" s="306"/>
      <c r="L805" s="307"/>
      <c r="M805" s="306"/>
      <c r="N805" s="305"/>
      <c r="O805" s="305"/>
      <c r="P805" s="305"/>
      <c r="Q805" s="305"/>
      <c r="R805" s="305"/>
      <c r="S805" s="318"/>
      <c r="T805" s="290"/>
      <c r="U805" s="291"/>
      <c r="V805" s="290"/>
      <c r="W805" s="290"/>
      <c r="X805" s="290"/>
      <c r="Y805" s="290"/>
      <c r="Z805" s="290"/>
      <c r="AA805" s="290"/>
      <c r="AB805" s="290"/>
      <c r="AC805" s="292"/>
    </row>
    <row r="806" spans="3:29" customFormat="1" ht="15" customHeight="1" x14ac:dyDescent="0.25">
      <c r="C806" s="259"/>
      <c r="D806" s="248"/>
      <c r="E806" s="305"/>
      <c r="F806" s="305"/>
      <c r="G806" s="305"/>
      <c r="H806" s="305"/>
      <c r="I806" s="305"/>
      <c r="J806" s="306"/>
      <c r="K806" s="306"/>
      <c r="L806" s="307"/>
      <c r="M806" s="306"/>
      <c r="N806" s="305"/>
      <c r="O806" s="305"/>
      <c r="P806" s="305"/>
      <c r="Q806" s="305"/>
      <c r="R806" s="305"/>
      <c r="S806" s="318"/>
      <c r="T806" s="290"/>
      <c r="U806" s="291"/>
      <c r="V806" s="290"/>
      <c r="W806" s="290"/>
      <c r="X806" s="290"/>
      <c r="Y806" s="290"/>
      <c r="Z806" s="290"/>
      <c r="AA806" s="290"/>
      <c r="AB806" s="290"/>
      <c r="AC806" s="292"/>
    </row>
    <row r="807" spans="3:29" customFormat="1" ht="15" customHeight="1" x14ac:dyDescent="0.25">
      <c r="C807" s="259"/>
      <c r="D807" s="248"/>
      <c r="E807" s="305"/>
      <c r="F807" s="305"/>
      <c r="G807" s="305"/>
      <c r="H807" s="305"/>
      <c r="I807" s="305"/>
      <c r="J807" s="306"/>
      <c r="K807" s="306"/>
      <c r="L807" s="307"/>
      <c r="M807" s="306"/>
      <c r="N807" s="305"/>
      <c r="O807" s="305"/>
      <c r="P807" s="305"/>
      <c r="Q807" s="305"/>
      <c r="R807" s="305"/>
      <c r="S807" s="318"/>
      <c r="T807" s="290"/>
      <c r="U807" s="291"/>
      <c r="V807" s="290"/>
      <c r="W807" s="290"/>
      <c r="X807" s="290"/>
      <c r="Y807" s="290"/>
      <c r="Z807" s="290"/>
      <c r="AA807" s="290"/>
      <c r="AB807" s="290"/>
      <c r="AC807" s="292"/>
    </row>
    <row r="808" spans="3:29" customFormat="1" ht="15" customHeight="1" x14ac:dyDescent="0.25">
      <c r="C808" s="259"/>
      <c r="D808" s="248"/>
      <c r="E808" s="305"/>
      <c r="F808" s="305"/>
      <c r="G808" s="305"/>
      <c r="H808" s="305"/>
      <c r="I808" s="305"/>
      <c r="J808" s="306"/>
      <c r="K808" s="306"/>
      <c r="L808" s="307"/>
      <c r="M808" s="306"/>
      <c r="N808" s="305"/>
      <c r="O808" s="305"/>
      <c r="P808" s="305"/>
      <c r="Q808" s="305"/>
      <c r="R808" s="305"/>
      <c r="S808" s="318"/>
      <c r="T808" s="290"/>
      <c r="U808" s="291"/>
      <c r="V808" s="290"/>
      <c r="W808" s="290"/>
      <c r="X808" s="290"/>
      <c r="Y808" s="290"/>
      <c r="Z808" s="290"/>
      <c r="AA808" s="290"/>
      <c r="AB808" s="290"/>
      <c r="AC808" s="292"/>
    </row>
    <row r="809" spans="3:29" customFormat="1" ht="15" customHeight="1" x14ac:dyDescent="0.25">
      <c r="C809" s="259"/>
      <c r="D809" s="248"/>
      <c r="E809" s="305"/>
      <c r="F809" s="305"/>
      <c r="G809" s="305"/>
      <c r="H809" s="305"/>
      <c r="I809" s="305"/>
      <c r="J809" s="306"/>
      <c r="K809" s="306"/>
      <c r="L809" s="307"/>
      <c r="M809" s="306"/>
      <c r="N809" s="305"/>
      <c r="O809" s="305"/>
      <c r="P809" s="305"/>
      <c r="Q809" s="305"/>
      <c r="R809" s="305"/>
      <c r="S809" s="318"/>
      <c r="T809" s="290"/>
      <c r="U809" s="291"/>
      <c r="V809" s="290"/>
      <c r="W809" s="290"/>
      <c r="X809" s="290"/>
      <c r="Y809" s="290"/>
      <c r="Z809" s="290"/>
      <c r="AA809" s="290"/>
      <c r="AB809" s="290"/>
      <c r="AC809" s="292"/>
    </row>
    <row r="810" spans="3:29" customFormat="1" ht="15" customHeight="1" x14ac:dyDescent="0.25">
      <c r="C810" s="259"/>
      <c r="D810" s="248"/>
      <c r="E810" s="305"/>
      <c r="F810" s="305"/>
      <c r="G810" s="305"/>
      <c r="H810" s="305"/>
      <c r="I810" s="305"/>
      <c r="J810" s="306"/>
      <c r="K810" s="306"/>
      <c r="L810" s="307"/>
      <c r="M810" s="306"/>
      <c r="N810" s="305"/>
      <c r="O810" s="305"/>
      <c r="P810" s="305"/>
      <c r="Q810" s="305"/>
      <c r="R810" s="305"/>
      <c r="S810" s="318"/>
      <c r="T810" s="290"/>
      <c r="U810" s="291"/>
      <c r="V810" s="290"/>
      <c r="W810" s="290"/>
      <c r="X810" s="290"/>
      <c r="Y810" s="290"/>
      <c r="Z810" s="290"/>
      <c r="AA810" s="290"/>
      <c r="AB810" s="290"/>
      <c r="AC810" s="292"/>
    </row>
    <row r="811" spans="3:29" customFormat="1" ht="15" customHeight="1" x14ac:dyDescent="0.25">
      <c r="C811" s="259"/>
      <c r="D811" s="248"/>
      <c r="E811" s="305"/>
      <c r="F811" s="305"/>
      <c r="G811" s="305"/>
      <c r="H811" s="305"/>
      <c r="I811" s="305"/>
      <c r="J811" s="306"/>
      <c r="K811" s="306"/>
      <c r="L811" s="307"/>
      <c r="M811" s="306"/>
      <c r="N811" s="305"/>
      <c r="O811" s="305"/>
      <c r="P811" s="305"/>
      <c r="Q811" s="305"/>
      <c r="R811" s="305"/>
      <c r="S811" s="318"/>
      <c r="T811" s="290"/>
      <c r="U811" s="291"/>
      <c r="V811" s="290"/>
      <c r="W811" s="290"/>
      <c r="X811" s="290"/>
      <c r="Y811" s="290"/>
      <c r="Z811" s="290"/>
      <c r="AA811" s="290"/>
      <c r="AB811" s="290"/>
      <c r="AC811" s="292"/>
    </row>
    <row r="812" spans="3:29" customFormat="1" ht="15" customHeight="1" x14ac:dyDescent="0.25">
      <c r="C812" s="259"/>
      <c r="D812" s="248"/>
      <c r="E812" s="305"/>
      <c r="F812" s="305"/>
      <c r="G812" s="305"/>
      <c r="H812" s="305"/>
      <c r="I812" s="305"/>
      <c r="J812" s="306"/>
      <c r="K812" s="306"/>
      <c r="L812" s="307"/>
      <c r="M812" s="306"/>
      <c r="N812" s="305"/>
      <c r="O812" s="305"/>
      <c r="P812" s="305"/>
      <c r="Q812" s="305"/>
      <c r="R812" s="305"/>
      <c r="S812" s="318"/>
      <c r="T812" s="290"/>
      <c r="U812" s="291"/>
      <c r="V812" s="290"/>
      <c r="W812" s="290"/>
      <c r="X812" s="290"/>
      <c r="Y812" s="290"/>
      <c r="Z812" s="290"/>
      <c r="AA812" s="290"/>
      <c r="AB812" s="290"/>
      <c r="AC812" s="292"/>
    </row>
    <row r="813" spans="3:29" customFormat="1" ht="15" customHeight="1" x14ac:dyDescent="0.25">
      <c r="C813" s="259"/>
      <c r="D813" s="248"/>
      <c r="E813" s="305"/>
      <c r="F813" s="305"/>
      <c r="G813" s="305"/>
      <c r="H813" s="305"/>
      <c r="I813" s="305"/>
      <c r="J813" s="306"/>
      <c r="K813" s="306"/>
      <c r="L813" s="307"/>
      <c r="M813" s="306"/>
      <c r="N813" s="305"/>
      <c r="O813" s="305"/>
      <c r="P813" s="305"/>
      <c r="Q813" s="305"/>
      <c r="R813" s="305"/>
      <c r="S813" s="318"/>
      <c r="T813" s="290"/>
      <c r="U813" s="291"/>
      <c r="V813" s="290"/>
      <c r="W813" s="290"/>
      <c r="X813" s="290"/>
      <c r="Y813" s="290"/>
      <c r="Z813" s="290"/>
      <c r="AA813" s="290"/>
      <c r="AB813" s="290"/>
      <c r="AC813" s="292"/>
    </row>
    <row r="814" spans="3:29" customFormat="1" ht="15" customHeight="1" x14ac:dyDescent="0.25">
      <c r="C814" s="259"/>
      <c r="D814" s="248"/>
      <c r="E814" s="305"/>
      <c r="F814" s="305"/>
      <c r="G814" s="305"/>
      <c r="H814" s="305"/>
      <c r="I814" s="305"/>
      <c r="J814" s="306"/>
      <c r="K814" s="306"/>
      <c r="L814" s="307"/>
      <c r="M814" s="306"/>
      <c r="N814" s="305"/>
      <c r="O814" s="305"/>
      <c r="P814" s="305"/>
      <c r="Q814" s="305"/>
      <c r="R814" s="305"/>
      <c r="S814" s="318"/>
      <c r="T814" s="290"/>
      <c r="U814" s="291"/>
      <c r="V814" s="290"/>
      <c r="W814" s="290"/>
      <c r="X814" s="290"/>
      <c r="Y814" s="290"/>
      <c r="Z814" s="290"/>
      <c r="AA814" s="290"/>
      <c r="AB814" s="290"/>
      <c r="AC814" s="292"/>
    </row>
    <row r="815" spans="3:29" customFormat="1" ht="15" customHeight="1" x14ac:dyDescent="0.25">
      <c r="C815" s="259"/>
      <c r="D815" s="248"/>
      <c r="E815" s="305"/>
      <c r="F815" s="305"/>
      <c r="G815" s="305"/>
      <c r="H815" s="305"/>
      <c r="I815" s="305"/>
      <c r="J815" s="306"/>
      <c r="K815" s="306"/>
      <c r="L815" s="307"/>
      <c r="M815" s="306"/>
      <c r="N815" s="305"/>
      <c r="O815" s="305"/>
      <c r="P815" s="305"/>
      <c r="Q815" s="305"/>
      <c r="R815" s="305"/>
      <c r="S815" s="318"/>
      <c r="T815" s="290"/>
      <c r="U815" s="291"/>
      <c r="V815" s="290"/>
      <c r="W815" s="290"/>
      <c r="X815" s="290"/>
      <c r="Y815" s="290"/>
      <c r="Z815" s="290"/>
      <c r="AA815" s="290"/>
      <c r="AB815" s="290"/>
      <c r="AC815" s="292"/>
    </row>
    <row r="816" spans="3:29" customFormat="1" ht="15" customHeight="1" x14ac:dyDescent="0.25">
      <c r="C816" s="259"/>
      <c r="D816" s="248"/>
      <c r="E816" s="305"/>
      <c r="F816" s="305"/>
      <c r="G816" s="305"/>
      <c r="H816" s="305"/>
      <c r="I816" s="305"/>
      <c r="J816" s="306"/>
      <c r="K816" s="306"/>
      <c r="L816" s="307"/>
      <c r="M816" s="306"/>
      <c r="N816" s="305"/>
      <c r="O816" s="305"/>
      <c r="P816" s="305"/>
      <c r="Q816" s="305"/>
      <c r="R816" s="305"/>
      <c r="S816" s="318"/>
      <c r="T816" s="290"/>
      <c r="U816" s="291"/>
      <c r="V816" s="290"/>
      <c r="W816" s="290"/>
      <c r="X816" s="290"/>
      <c r="Y816" s="290"/>
      <c r="Z816" s="290"/>
      <c r="AA816" s="290"/>
      <c r="AB816" s="290"/>
      <c r="AC816" s="292"/>
    </row>
    <row r="817" spans="3:29" customFormat="1" ht="15" customHeight="1" x14ac:dyDescent="0.25">
      <c r="C817" s="259"/>
      <c r="D817" s="248"/>
      <c r="E817" s="305"/>
      <c r="F817" s="305"/>
      <c r="G817" s="305"/>
      <c r="H817" s="305"/>
      <c r="I817" s="305"/>
      <c r="J817" s="306"/>
      <c r="K817" s="306"/>
      <c r="L817" s="307"/>
      <c r="M817" s="306"/>
      <c r="N817" s="305"/>
      <c r="O817" s="305"/>
      <c r="P817" s="305"/>
      <c r="Q817" s="305"/>
      <c r="R817" s="305"/>
      <c r="S817" s="318"/>
      <c r="T817" s="290"/>
      <c r="U817" s="291"/>
      <c r="V817" s="290"/>
      <c r="W817" s="290"/>
      <c r="X817" s="290"/>
      <c r="Y817" s="290"/>
      <c r="Z817" s="290"/>
      <c r="AA817" s="290"/>
      <c r="AB817" s="290"/>
      <c r="AC817" s="292"/>
    </row>
    <row r="818" spans="3:29" customFormat="1" ht="15" customHeight="1" x14ac:dyDescent="0.25">
      <c r="C818" s="259"/>
      <c r="D818" s="248"/>
      <c r="E818" s="305"/>
      <c r="F818" s="305"/>
      <c r="G818" s="305"/>
      <c r="H818" s="305"/>
      <c r="I818" s="305"/>
      <c r="J818" s="306"/>
      <c r="K818" s="306"/>
      <c r="L818" s="307"/>
      <c r="M818" s="306"/>
      <c r="N818" s="305"/>
      <c r="O818" s="305"/>
      <c r="P818" s="305"/>
      <c r="Q818" s="305"/>
      <c r="R818" s="305"/>
      <c r="S818" s="318"/>
      <c r="T818" s="290"/>
      <c r="U818" s="291"/>
      <c r="V818" s="290"/>
      <c r="W818" s="290"/>
      <c r="X818" s="290"/>
      <c r="Y818" s="290"/>
      <c r="Z818" s="290"/>
      <c r="AA818" s="290"/>
      <c r="AB818" s="290"/>
      <c r="AC818" s="292"/>
    </row>
    <row r="819" spans="3:29" customFormat="1" ht="15" customHeight="1" x14ac:dyDescent="0.25">
      <c r="C819" s="259"/>
      <c r="D819" s="248"/>
      <c r="E819" s="305"/>
      <c r="F819" s="305"/>
      <c r="G819" s="305"/>
      <c r="H819" s="305"/>
      <c r="I819" s="305"/>
      <c r="J819" s="306"/>
      <c r="K819" s="306"/>
      <c r="L819" s="307"/>
      <c r="M819" s="306"/>
      <c r="N819" s="305"/>
      <c r="O819" s="305"/>
      <c r="P819" s="305"/>
      <c r="Q819" s="305"/>
      <c r="R819" s="305"/>
      <c r="S819" s="318"/>
      <c r="T819" s="290"/>
      <c r="U819" s="291"/>
      <c r="V819" s="290"/>
      <c r="W819" s="290"/>
      <c r="X819" s="290"/>
      <c r="Y819" s="290"/>
      <c r="Z819" s="290"/>
      <c r="AA819" s="290"/>
      <c r="AB819" s="290"/>
      <c r="AC819" s="292"/>
    </row>
    <row r="820" spans="3:29" customFormat="1" ht="15" customHeight="1" x14ac:dyDescent="0.25">
      <c r="C820" s="259"/>
      <c r="D820" s="248"/>
      <c r="E820" s="305"/>
      <c r="F820" s="305"/>
      <c r="G820" s="305"/>
      <c r="H820" s="305"/>
      <c r="I820" s="305"/>
      <c r="J820" s="306"/>
      <c r="K820" s="306"/>
      <c r="L820" s="307"/>
      <c r="M820" s="306"/>
      <c r="N820" s="305"/>
      <c r="O820" s="305"/>
      <c r="P820" s="305"/>
      <c r="Q820" s="305"/>
      <c r="R820" s="305"/>
      <c r="S820" s="318"/>
      <c r="T820" s="290"/>
      <c r="U820" s="291"/>
      <c r="V820" s="290"/>
      <c r="W820" s="290"/>
      <c r="X820" s="290"/>
      <c r="Y820" s="290"/>
      <c r="Z820" s="290"/>
      <c r="AA820" s="290"/>
      <c r="AB820" s="290"/>
      <c r="AC820" s="292"/>
    </row>
    <row r="821" spans="3:29" customFormat="1" ht="15" customHeight="1" x14ac:dyDescent="0.25">
      <c r="C821" s="259"/>
      <c r="D821" s="248"/>
      <c r="E821" s="305"/>
      <c r="F821" s="305"/>
      <c r="G821" s="305"/>
      <c r="H821" s="305"/>
      <c r="I821" s="305"/>
      <c r="J821" s="306"/>
      <c r="K821" s="306"/>
      <c r="L821" s="307"/>
      <c r="M821" s="306"/>
      <c r="N821" s="305"/>
      <c r="O821" s="305"/>
      <c r="P821" s="305"/>
      <c r="Q821" s="305"/>
      <c r="R821" s="305"/>
      <c r="S821" s="318"/>
      <c r="T821" s="290"/>
      <c r="U821" s="291"/>
      <c r="V821" s="290"/>
      <c r="W821" s="290"/>
      <c r="X821" s="290"/>
      <c r="Y821" s="290"/>
      <c r="Z821" s="290"/>
      <c r="AA821" s="290"/>
      <c r="AB821" s="290"/>
      <c r="AC821" s="292"/>
    </row>
    <row r="822" spans="3:29" customFormat="1" ht="15" customHeight="1" x14ac:dyDescent="0.25">
      <c r="C822" s="259"/>
      <c r="D822" s="248"/>
      <c r="E822" s="305"/>
      <c r="F822" s="305"/>
      <c r="G822" s="305"/>
      <c r="H822" s="305"/>
      <c r="I822" s="305"/>
      <c r="J822" s="306"/>
      <c r="K822" s="306"/>
      <c r="L822" s="307"/>
      <c r="M822" s="306"/>
      <c r="N822" s="305"/>
      <c r="O822" s="305"/>
      <c r="P822" s="305"/>
      <c r="Q822" s="305"/>
      <c r="R822" s="305"/>
      <c r="S822" s="318"/>
      <c r="T822" s="290"/>
      <c r="U822" s="291"/>
      <c r="V822" s="290"/>
      <c r="W822" s="290"/>
      <c r="X822" s="290"/>
      <c r="Y822" s="290"/>
      <c r="Z822" s="290"/>
      <c r="AA822" s="290"/>
      <c r="AB822" s="290"/>
      <c r="AC822" s="292"/>
    </row>
    <row r="823" spans="3:29" customFormat="1" ht="15" customHeight="1" x14ac:dyDescent="0.25">
      <c r="C823" s="259"/>
      <c r="D823" s="248"/>
      <c r="E823" s="305"/>
      <c r="F823" s="305"/>
      <c r="G823" s="305"/>
      <c r="H823" s="305"/>
      <c r="I823" s="305"/>
      <c r="J823" s="306"/>
      <c r="K823" s="306"/>
      <c r="L823" s="307"/>
      <c r="M823" s="306"/>
      <c r="N823" s="305"/>
      <c r="O823" s="305"/>
      <c r="P823" s="305"/>
      <c r="Q823" s="305"/>
      <c r="R823" s="305"/>
      <c r="S823" s="318"/>
      <c r="T823" s="290"/>
      <c r="U823" s="291"/>
      <c r="V823" s="290"/>
      <c r="W823" s="290"/>
      <c r="X823" s="290"/>
      <c r="Y823" s="290"/>
      <c r="Z823" s="290"/>
      <c r="AA823" s="290"/>
      <c r="AB823" s="290"/>
      <c r="AC823" s="292"/>
    </row>
    <row r="824" spans="3:29" customFormat="1" ht="15" customHeight="1" x14ac:dyDescent="0.25">
      <c r="C824" s="259"/>
      <c r="D824" s="248"/>
      <c r="E824" s="305"/>
      <c r="F824" s="305"/>
      <c r="G824" s="305"/>
      <c r="H824" s="305"/>
      <c r="I824" s="305"/>
      <c r="J824" s="306"/>
      <c r="K824" s="306"/>
      <c r="L824" s="307"/>
      <c r="M824" s="306"/>
      <c r="N824" s="305"/>
      <c r="O824" s="305"/>
      <c r="P824" s="305"/>
      <c r="Q824" s="305"/>
      <c r="R824" s="305"/>
      <c r="S824" s="318"/>
      <c r="T824" s="290"/>
      <c r="U824" s="291"/>
      <c r="V824" s="290"/>
      <c r="W824" s="290"/>
      <c r="X824" s="290"/>
      <c r="Y824" s="290"/>
      <c r="Z824" s="290"/>
      <c r="AA824" s="290"/>
      <c r="AB824" s="290"/>
      <c r="AC824" s="292"/>
    </row>
    <row r="825" spans="3:29" customFormat="1" ht="15" customHeight="1" x14ac:dyDescent="0.25">
      <c r="C825" s="259"/>
      <c r="D825" s="248"/>
      <c r="E825" s="305"/>
      <c r="F825" s="305"/>
      <c r="G825" s="305"/>
      <c r="H825" s="305"/>
      <c r="I825" s="305"/>
      <c r="J825" s="306"/>
      <c r="K825" s="306"/>
      <c r="L825" s="307"/>
      <c r="M825" s="306"/>
      <c r="N825" s="305"/>
      <c r="O825" s="305"/>
      <c r="P825" s="305"/>
      <c r="Q825" s="305"/>
      <c r="R825" s="305"/>
      <c r="S825" s="318"/>
      <c r="T825" s="290"/>
      <c r="U825" s="291"/>
      <c r="V825" s="290"/>
      <c r="W825" s="290"/>
      <c r="X825" s="290"/>
      <c r="Y825" s="290"/>
      <c r="Z825" s="290"/>
      <c r="AA825" s="290"/>
      <c r="AB825" s="290"/>
      <c r="AC825" s="292"/>
    </row>
    <row r="826" spans="3:29" customFormat="1" ht="15" customHeight="1" x14ac:dyDescent="0.25">
      <c r="C826" s="259"/>
      <c r="D826" s="248"/>
      <c r="E826" s="305"/>
      <c r="F826" s="305"/>
      <c r="G826" s="305"/>
      <c r="H826" s="305"/>
      <c r="I826" s="305"/>
      <c r="J826" s="306"/>
      <c r="K826" s="306"/>
      <c r="L826" s="307"/>
      <c r="M826" s="306"/>
      <c r="N826" s="305"/>
      <c r="O826" s="305"/>
      <c r="P826" s="305"/>
      <c r="Q826" s="305"/>
      <c r="R826" s="305"/>
      <c r="S826" s="318"/>
      <c r="T826" s="290"/>
      <c r="U826" s="291"/>
      <c r="V826" s="290"/>
      <c r="W826" s="290"/>
      <c r="X826" s="290"/>
      <c r="Y826" s="290"/>
      <c r="Z826" s="290"/>
      <c r="AA826" s="290"/>
      <c r="AB826" s="290"/>
      <c r="AC826" s="292"/>
    </row>
    <row r="827" spans="3:29" customFormat="1" ht="15" customHeight="1" x14ac:dyDescent="0.25">
      <c r="C827" s="259"/>
      <c r="D827" s="248"/>
      <c r="E827" s="305"/>
      <c r="F827" s="305"/>
      <c r="G827" s="305"/>
      <c r="H827" s="305"/>
      <c r="I827" s="305"/>
      <c r="J827" s="306"/>
      <c r="K827" s="306"/>
      <c r="L827" s="307"/>
      <c r="M827" s="306"/>
      <c r="N827" s="305"/>
      <c r="O827" s="305"/>
      <c r="P827" s="305"/>
      <c r="Q827" s="305"/>
      <c r="R827" s="305"/>
      <c r="S827" s="318"/>
      <c r="T827" s="290"/>
      <c r="U827" s="291"/>
      <c r="V827" s="290"/>
      <c r="W827" s="290"/>
      <c r="X827" s="290"/>
      <c r="Y827" s="290"/>
      <c r="Z827" s="290"/>
      <c r="AA827" s="290"/>
      <c r="AB827" s="290"/>
      <c r="AC827" s="292"/>
    </row>
    <row r="828" spans="3:29" customFormat="1" ht="15" customHeight="1" x14ac:dyDescent="0.25">
      <c r="C828" s="259"/>
      <c r="D828" s="248"/>
      <c r="E828" s="305"/>
      <c r="F828" s="305"/>
      <c r="G828" s="305"/>
      <c r="H828" s="305"/>
      <c r="I828" s="305"/>
      <c r="J828" s="306"/>
      <c r="K828" s="306"/>
      <c r="L828" s="307"/>
      <c r="M828" s="306"/>
      <c r="N828" s="305"/>
      <c r="O828" s="305"/>
      <c r="P828" s="305"/>
      <c r="Q828" s="305"/>
      <c r="R828" s="305"/>
      <c r="S828" s="318"/>
      <c r="T828" s="290"/>
      <c r="U828" s="291"/>
      <c r="V828" s="290"/>
      <c r="W828" s="290"/>
      <c r="X828" s="290"/>
      <c r="Y828" s="290"/>
      <c r="Z828" s="290"/>
      <c r="AA828" s="290"/>
      <c r="AB828" s="290"/>
      <c r="AC828" s="292"/>
    </row>
    <row r="829" spans="3:29" customFormat="1" ht="15" customHeight="1" x14ac:dyDescent="0.25">
      <c r="C829" s="259"/>
      <c r="D829" s="248"/>
      <c r="E829" s="305"/>
      <c r="F829" s="305"/>
      <c r="G829" s="305"/>
      <c r="H829" s="305"/>
      <c r="I829" s="305"/>
      <c r="J829" s="306"/>
      <c r="K829" s="306"/>
      <c r="L829" s="307"/>
      <c r="M829" s="306"/>
      <c r="N829" s="305"/>
      <c r="O829" s="305"/>
      <c r="P829" s="305"/>
      <c r="Q829" s="305"/>
      <c r="R829" s="305"/>
      <c r="S829" s="318"/>
      <c r="T829" s="290"/>
      <c r="U829" s="291"/>
      <c r="V829" s="290"/>
      <c r="W829" s="290"/>
      <c r="X829" s="290"/>
      <c r="Y829" s="290"/>
      <c r="Z829" s="290"/>
      <c r="AA829" s="290"/>
      <c r="AB829" s="290"/>
      <c r="AC829" s="292"/>
    </row>
    <row r="830" spans="3:29" customFormat="1" ht="15" customHeight="1" x14ac:dyDescent="0.25">
      <c r="C830" s="259"/>
      <c r="D830" s="248"/>
      <c r="E830" s="305"/>
      <c r="F830" s="305"/>
      <c r="G830" s="305"/>
      <c r="H830" s="305"/>
      <c r="I830" s="305"/>
      <c r="J830" s="306"/>
      <c r="K830" s="306"/>
      <c r="L830" s="307"/>
      <c r="M830" s="306"/>
      <c r="N830" s="305"/>
      <c r="O830" s="305"/>
      <c r="P830" s="305"/>
      <c r="Q830" s="305"/>
      <c r="R830" s="305"/>
      <c r="S830" s="318"/>
      <c r="T830" s="290"/>
      <c r="U830" s="291"/>
      <c r="V830" s="290"/>
      <c r="W830" s="290"/>
      <c r="X830" s="290"/>
      <c r="Y830" s="290"/>
      <c r="Z830" s="290"/>
      <c r="AA830" s="290"/>
      <c r="AB830" s="290"/>
      <c r="AC830" s="292"/>
    </row>
    <row r="831" spans="3:29" customFormat="1" ht="15" customHeight="1" x14ac:dyDescent="0.25">
      <c r="C831" s="259"/>
      <c r="D831" s="248"/>
      <c r="E831" s="305"/>
      <c r="F831" s="305"/>
      <c r="G831" s="305"/>
      <c r="H831" s="305"/>
      <c r="I831" s="305"/>
      <c r="J831" s="306"/>
      <c r="K831" s="306"/>
      <c r="L831" s="307"/>
      <c r="M831" s="306"/>
      <c r="N831" s="305"/>
      <c r="O831" s="305"/>
      <c r="P831" s="305"/>
      <c r="Q831" s="305"/>
      <c r="R831" s="305"/>
      <c r="S831" s="318"/>
      <c r="T831" s="290"/>
      <c r="U831" s="291"/>
      <c r="V831" s="290"/>
      <c r="W831" s="290"/>
      <c r="X831" s="290"/>
      <c r="Y831" s="290"/>
      <c r="Z831" s="290"/>
      <c r="AA831" s="290"/>
      <c r="AB831" s="290"/>
      <c r="AC831" s="292"/>
    </row>
    <row r="832" spans="3:29" customFormat="1" ht="15" customHeight="1" x14ac:dyDescent="0.25">
      <c r="C832" s="259"/>
      <c r="D832" s="248"/>
      <c r="E832" s="305"/>
      <c r="F832" s="305"/>
      <c r="G832" s="305"/>
      <c r="H832" s="305"/>
      <c r="I832" s="305"/>
      <c r="J832" s="306"/>
      <c r="K832" s="306"/>
      <c r="L832" s="307"/>
      <c r="M832" s="306"/>
      <c r="N832" s="305"/>
      <c r="O832" s="305"/>
      <c r="P832" s="305"/>
      <c r="Q832" s="305"/>
      <c r="R832" s="305"/>
      <c r="S832" s="318"/>
      <c r="T832" s="290"/>
      <c r="U832" s="291"/>
      <c r="V832" s="290"/>
      <c r="W832" s="290"/>
      <c r="X832" s="290"/>
      <c r="Y832" s="290"/>
      <c r="Z832" s="290"/>
      <c r="AA832" s="290"/>
      <c r="AB832" s="290"/>
      <c r="AC832" s="292"/>
    </row>
    <row r="833" spans="3:29" customFormat="1" ht="15" customHeight="1" x14ac:dyDescent="0.25">
      <c r="C833" s="259"/>
      <c r="D833" s="248"/>
      <c r="E833" s="305"/>
      <c r="F833" s="305"/>
      <c r="G833" s="305"/>
      <c r="H833" s="305"/>
      <c r="I833" s="305"/>
      <c r="J833" s="306"/>
      <c r="K833" s="306"/>
      <c r="L833" s="307"/>
      <c r="M833" s="306"/>
      <c r="N833" s="305"/>
      <c r="O833" s="305"/>
      <c r="P833" s="305"/>
      <c r="Q833" s="305"/>
      <c r="R833" s="305"/>
      <c r="S833" s="318"/>
      <c r="T833" s="290"/>
      <c r="U833" s="291"/>
      <c r="V833" s="290"/>
      <c r="W833" s="290"/>
      <c r="X833" s="290"/>
      <c r="Y833" s="290"/>
      <c r="Z833" s="290"/>
      <c r="AA833" s="290"/>
      <c r="AB833" s="290"/>
      <c r="AC833" s="292"/>
    </row>
    <row r="834" spans="3:29" customFormat="1" ht="15" customHeight="1" x14ac:dyDescent="0.25">
      <c r="C834" s="259"/>
      <c r="D834" s="248"/>
      <c r="E834" s="305"/>
      <c r="F834" s="305"/>
      <c r="G834" s="305"/>
      <c r="H834" s="305"/>
      <c r="I834" s="305"/>
      <c r="J834" s="306"/>
      <c r="K834" s="306"/>
      <c r="L834" s="307"/>
      <c r="M834" s="306"/>
      <c r="N834" s="305"/>
      <c r="O834" s="305"/>
      <c r="P834" s="305"/>
      <c r="Q834" s="305"/>
      <c r="R834" s="305"/>
      <c r="S834" s="318"/>
      <c r="T834" s="290"/>
      <c r="U834" s="291"/>
      <c r="V834" s="290"/>
      <c r="W834" s="290"/>
      <c r="X834" s="290"/>
      <c r="Y834" s="290"/>
      <c r="Z834" s="290"/>
      <c r="AA834" s="290"/>
      <c r="AB834" s="290"/>
      <c r="AC834" s="292"/>
    </row>
    <row r="835" spans="3:29" customFormat="1" ht="15" customHeight="1" x14ac:dyDescent="0.25">
      <c r="C835" s="259"/>
      <c r="D835" s="248"/>
      <c r="E835" s="305"/>
      <c r="F835" s="305"/>
      <c r="G835" s="305"/>
      <c r="H835" s="305"/>
      <c r="I835" s="305"/>
      <c r="J835" s="306"/>
      <c r="K835" s="306"/>
      <c r="L835" s="307"/>
      <c r="M835" s="306"/>
      <c r="N835" s="305"/>
      <c r="O835" s="305"/>
      <c r="P835" s="305"/>
      <c r="Q835" s="305"/>
      <c r="R835" s="305"/>
      <c r="S835" s="318"/>
      <c r="T835" s="290"/>
      <c r="U835" s="291"/>
      <c r="V835" s="290"/>
      <c r="W835" s="290"/>
      <c r="X835" s="290"/>
      <c r="Y835" s="290"/>
      <c r="Z835" s="290"/>
      <c r="AA835" s="290"/>
      <c r="AB835" s="290"/>
      <c r="AC835" s="292"/>
    </row>
    <row r="836" spans="3:29" customFormat="1" ht="15" customHeight="1" x14ac:dyDescent="0.25">
      <c r="C836" s="259"/>
      <c r="D836" s="248"/>
      <c r="E836" s="305"/>
      <c r="F836" s="305"/>
      <c r="G836" s="305"/>
      <c r="H836" s="305"/>
      <c r="I836" s="305"/>
      <c r="J836" s="306"/>
      <c r="K836" s="306"/>
      <c r="L836" s="307"/>
      <c r="M836" s="306"/>
      <c r="N836" s="305"/>
      <c r="O836" s="305"/>
      <c r="P836" s="305"/>
      <c r="Q836" s="305"/>
      <c r="R836" s="305"/>
      <c r="S836" s="318"/>
      <c r="T836" s="290"/>
      <c r="U836" s="291"/>
      <c r="V836" s="290"/>
      <c r="W836" s="290"/>
      <c r="X836" s="290"/>
      <c r="Y836" s="290"/>
      <c r="Z836" s="290"/>
      <c r="AA836" s="290"/>
      <c r="AB836" s="290"/>
      <c r="AC836" s="292"/>
    </row>
    <row r="837" spans="3:29" customFormat="1" ht="15" customHeight="1" x14ac:dyDescent="0.25">
      <c r="C837" s="259"/>
      <c r="D837" s="248"/>
      <c r="E837" s="305"/>
      <c r="F837" s="305"/>
      <c r="G837" s="305"/>
      <c r="H837" s="305"/>
      <c r="I837" s="305"/>
      <c r="J837" s="306"/>
      <c r="K837" s="306"/>
      <c r="L837" s="307"/>
      <c r="M837" s="306"/>
      <c r="N837" s="305"/>
      <c r="O837" s="305"/>
      <c r="P837" s="305"/>
      <c r="Q837" s="305"/>
      <c r="R837" s="305"/>
      <c r="S837" s="318"/>
      <c r="T837" s="290"/>
      <c r="U837" s="291"/>
      <c r="V837" s="290"/>
      <c r="W837" s="290"/>
      <c r="X837" s="290"/>
      <c r="Y837" s="290"/>
      <c r="Z837" s="290"/>
      <c r="AA837" s="290"/>
      <c r="AB837" s="290"/>
      <c r="AC837" s="292"/>
    </row>
    <row r="838" spans="3:29" customFormat="1" ht="15" customHeight="1" x14ac:dyDescent="0.25">
      <c r="C838" s="259"/>
      <c r="D838" s="248"/>
      <c r="E838" s="305"/>
      <c r="F838" s="305"/>
      <c r="G838" s="305"/>
      <c r="H838" s="305"/>
      <c r="I838" s="305"/>
      <c r="J838" s="306"/>
      <c r="K838" s="306"/>
      <c r="L838" s="307"/>
      <c r="M838" s="306"/>
      <c r="N838" s="305"/>
      <c r="O838" s="305"/>
      <c r="P838" s="305"/>
      <c r="Q838" s="305"/>
      <c r="R838" s="305"/>
      <c r="S838" s="318"/>
      <c r="T838" s="290"/>
      <c r="U838" s="291"/>
      <c r="V838" s="290"/>
      <c r="W838" s="290"/>
      <c r="X838" s="290"/>
      <c r="Y838" s="290"/>
      <c r="Z838" s="290"/>
      <c r="AA838" s="290"/>
      <c r="AB838" s="290"/>
      <c r="AC838" s="292"/>
    </row>
    <row r="839" spans="3:29" customFormat="1" ht="15" customHeight="1" x14ac:dyDescent="0.25">
      <c r="C839" s="259"/>
      <c r="D839" s="248"/>
      <c r="E839" s="305"/>
      <c r="F839" s="305"/>
      <c r="G839" s="305"/>
      <c r="H839" s="305"/>
      <c r="I839" s="305"/>
      <c r="J839" s="306"/>
      <c r="K839" s="306"/>
      <c r="L839" s="307"/>
      <c r="M839" s="306"/>
      <c r="N839" s="305"/>
      <c r="O839" s="305"/>
      <c r="P839" s="305"/>
      <c r="Q839" s="305"/>
      <c r="R839" s="305"/>
      <c r="S839" s="318"/>
      <c r="T839" s="290"/>
      <c r="U839" s="291"/>
      <c r="V839" s="290"/>
      <c r="W839" s="290"/>
      <c r="X839" s="290"/>
      <c r="Y839" s="290"/>
      <c r="Z839" s="290"/>
      <c r="AA839" s="290"/>
      <c r="AB839" s="290"/>
      <c r="AC839" s="292"/>
    </row>
    <row r="840" spans="3:29" customFormat="1" ht="15" customHeight="1" x14ac:dyDescent="0.25">
      <c r="C840" s="259"/>
      <c r="D840" s="248"/>
      <c r="E840" s="305"/>
      <c r="F840" s="305"/>
      <c r="G840" s="305"/>
      <c r="H840" s="305"/>
      <c r="I840" s="305"/>
      <c r="J840" s="306"/>
      <c r="K840" s="306"/>
      <c r="L840" s="307"/>
      <c r="M840" s="306"/>
      <c r="N840" s="305"/>
      <c r="O840" s="305"/>
      <c r="P840" s="305"/>
      <c r="Q840" s="305"/>
      <c r="R840" s="305"/>
      <c r="S840" s="318"/>
      <c r="T840" s="290"/>
      <c r="U840" s="291"/>
      <c r="V840" s="290"/>
      <c r="W840" s="290"/>
      <c r="X840" s="290"/>
      <c r="Y840" s="290"/>
      <c r="Z840" s="290"/>
      <c r="AA840" s="290"/>
      <c r="AB840" s="290"/>
      <c r="AC840" s="292"/>
    </row>
    <row r="841" spans="3:29" customFormat="1" ht="15" customHeight="1" x14ac:dyDescent="0.25">
      <c r="C841" s="259"/>
      <c r="D841" s="248"/>
      <c r="E841" s="305"/>
      <c r="F841" s="305"/>
      <c r="G841" s="305"/>
      <c r="H841" s="305"/>
      <c r="I841" s="305"/>
      <c r="J841" s="306"/>
      <c r="K841" s="306"/>
      <c r="L841" s="307"/>
      <c r="M841" s="306"/>
      <c r="N841" s="305"/>
      <c r="O841" s="305"/>
      <c r="P841" s="305"/>
      <c r="Q841" s="305"/>
      <c r="R841" s="305"/>
      <c r="S841" s="318"/>
      <c r="T841" s="290"/>
      <c r="U841" s="291"/>
      <c r="V841" s="290"/>
      <c r="W841" s="290"/>
      <c r="X841" s="290"/>
      <c r="Y841" s="290"/>
      <c r="Z841" s="290"/>
      <c r="AA841" s="290"/>
      <c r="AB841" s="290"/>
      <c r="AC841" s="292"/>
    </row>
    <row r="842" spans="3:29" customFormat="1" ht="15" customHeight="1" x14ac:dyDescent="0.25">
      <c r="C842" s="259"/>
      <c r="D842" s="248"/>
      <c r="E842" s="305"/>
      <c r="F842" s="305"/>
      <c r="G842" s="305"/>
      <c r="H842" s="305"/>
      <c r="I842" s="305"/>
      <c r="J842" s="306"/>
      <c r="K842" s="306"/>
      <c r="L842" s="307"/>
      <c r="M842" s="306"/>
      <c r="N842" s="305"/>
      <c r="O842" s="305"/>
      <c r="P842" s="305"/>
      <c r="Q842" s="305"/>
      <c r="R842" s="305"/>
      <c r="S842" s="318"/>
      <c r="T842" s="290"/>
      <c r="U842" s="291"/>
      <c r="V842" s="290"/>
      <c r="W842" s="290"/>
      <c r="X842" s="290"/>
      <c r="Y842" s="290"/>
      <c r="Z842" s="290"/>
      <c r="AA842" s="290"/>
      <c r="AB842" s="290"/>
      <c r="AC842" s="292"/>
    </row>
    <row r="843" spans="3:29" customFormat="1" ht="15" customHeight="1" x14ac:dyDescent="0.25">
      <c r="C843" s="259"/>
      <c r="D843" s="248"/>
      <c r="E843" s="305"/>
      <c r="F843" s="305"/>
      <c r="G843" s="305"/>
      <c r="H843" s="305"/>
      <c r="I843" s="305"/>
      <c r="J843" s="306"/>
      <c r="K843" s="306"/>
      <c r="L843" s="307"/>
      <c r="M843" s="306"/>
      <c r="N843" s="305"/>
      <c r="O843" s="305"/>
      <c r="P843" s="305"/>
      <c r="Q843" s="305"/>
      <c r="R843" s="305"/>
      <c r="S843" s="318"/>
      <c r="T843" s="290"/>
      <c r="U843" s="291"/>
      <c r="V843" s="290"/>
      <c r="W843" s="290"/>
      <c r="X843" s="290"/>
      <c r="Y843" s="290"/>
      <c r="Z843" s="290"/>
      <c r="AA843" s="290"/>
      <c r="AB843" s="290"/>
      <c r="AC843" s="292"/>
    </row>
    <row r="844" spans="3:29" customFormat="1" ht="15" customHeight="1" x14ac:dyDescent="0.25">
      <c r="C844" s="259"/>
      <c r="D844" s="248"/>
      <c r="E844" s="305"/>
      <c r="F844" s="305"/>
      <c r="G844" s="305"/>
      <c r="H844" s="305"/>
      <c r="I844" s="305"/>
      <c r="J844" s="306"/>
      <c r="K844" s="306"/>
      <c r="L844" s="307"/>
      <c r="M844" s="306"/>
      <c r="N844" s="305"/>
      <c r="O844" s="305"/>
      <c r="P844" s="305"/>
      <c r="Q844" s="305"/>
      <c r="R844" s="305"/>
      <c r="S844" s="318"/>
      <c r="T844" s="290"/>
      <c r="U844" s="291"/>
      <c r="V844" s="290"/>
      <c r="W844" s="290"/>
      <c r="X844" s="290"/>
      <c r="Y844" s="290"/>
      <c r="Z844" s="290"/>
      <c r="AA844" s="290"/>
      <c r="AB844" s="290"/>
      <c r="AC844" s="292"/>
    </row>
    <row r="845" spans="3:29" customFormat="1" ht="15" customHeight="1" x14ac:dyDescent="0.25">
      <c r="C845" s="259"/>
      <c r="D845" s="248"/>
      <c r="E845" s="305"/>
      <c r="F845" s="305"/>
      <c r="G845" s="305"/>
      <c r="H845" s="305"/>
      <c r="I845" s="305"/>
      <c r="J845" s="306"/>
      <c r="K845" s="306"/>
      <c r="L845" s="307"/>
      <c r="M845" s="306"/>
      <c r="N845" s="305"/>
      <c r="O845" s="305"/>
      <c r="P845" s="305"/>
      <c r="Q845" s="305"/>
      <c r="R845" s="305"/>
      <c r="S845" s="318"/>
      <c r="T845" s="290"/>
      <c r="U845" s="291"/>
      <c r="V845" s="290"/>
      <c r="W845" s="290"/>
      <c r="X845" s="290"/>
      <c r="Y845" s="290"/>
      <c r="Z845" s="290"/>
      <c r="AA845" s="290"/>
      <c r="AB845" s="290"/>
      <c r="AC845" s="292"/>
    </row>
    <row r="846" spans="3:29" customFormat="1" ht="15" customHeight="1" x14ac:dyDescent="0.25">
      <c r="C846" s="259"/>
      <c r="D846" s="248"/>
      <c r="E846" s="305"/>
      <c r="F846" s="305"/>
      <c r="G846" s="305"/>
      <c r="H846" s="305"/>
      <c r="I846" s="305"/>
      <c r="J846" s="306"/>
      <c r="K846" s="306"/>
      <c r="L846" s="307"/>
      <c r="M846" s="306"/>
      <c r="N846" s="305"/>
      <c r="O846" s="305"/>
      <c r="P846" s="305"/>
      <c r="Q846" s="305"/>
      <c r="R846" s="305"/>
      <c r="S846" s="318"/>
      <c r="T846" s="290"/>
      <c r="U846" s="291"/>
      <c r="V846" s="290"/>
      <c r="W846" s="290"/>
      <c r="X846" s="290"/>
      <c r="Y846" s="290"/>
      <c r="Z846" s="290"/>
      <c r="AA846" s="290"/>
      <c r="AB846" s="290"/>
      <c r="AC846" s="292"/>
    </row>
    <row r="847" spans="3:29" customFormat="1" ht="15" customHeight="1" x14ac:dyDescent="0.25">
      <c r="C847" s="259"/>
      <c r="D847" s="248"/>
      <c r="E847" s="305"/>
      <c r="F847" s="305"/>
      <c r="G847" s="305"/>
      <c r="H847" s="305"/>
      <c r="I847" s="305"/>
      <c r="J847" s="306"/>
      <c r="K847" s="306"/>
      <c r="L847" s="307"/>
      <c r="M847" s="306"/>
      <c r="N847" s="305"/>
      <c r="O847" s="305"/>
      <c r="P847" s="305"/>
      <c r="Q847" s="305"/>
      <c r="R847" s="305"/>
      <c r="S847" s="318"/>
      <c r="T847" s="290"/>
      <c r="U847" s="291"/>
      <c r="V847" s="290"/>
      <c r="W847" s="290"/>
      <c r="X847" s="290"/>
      <c r="Y847" s="290"/>
      <c r="Z847" s="290"/>
      <c r="AA847" s="290"/>
      <c r="AB847" s="290"/>
      <c r="AC847" s="292"/>
    </row>
    <row r="848" spans="3:29" customFormat="1" ht="15" customHeight="1" x14ac:dyDescent="0.25">
      <c r="C848" s="259"/>
      <c r="D848" s="248"/>
      <c r="E848" s="305"/>
      <c r="F848" s="305"/>
      <c r="G848" s="305"/>
      <c r="H848" s="305"/>
      <c r="I848" s="305"/>
      <c r="J848" s="306"/>
      <c r="K848" s="306"/>
      <c r="L848" s="307"/>
      <c r="M848" s="306"/>
      <c r="N848" s="305"/>
      <c r="O848" s="305"/>
      <c r="P848" s="305"/>
      <c r="Q848" s="305"/>
      <c r="R848" s="305"/>
      <c r="S848" s="318"/>
      <c r="T848" s="290"/>
      <c r="U848" s="291"/>
      <c r="V848" s="290"/>
      <c r="W848" s="290"/>
      <c r="X848" s="290"/>
      <c r="Y848" s="290"/>
      <c r="Z848" s="290"/>
      <c r="AA848" s="290"/>
      <c r="AB848" s="290"/>
      <c r="AC848" s="292"/>
    </row>
    <row r="849" spans="3:29" customFormat="1" ht="15" customHeight="1" x14ac:dyDescent="0.25">
      <c r="C849" s="259"/>
      <c r="D849" s="248"/>
      <c r="E849" s="305"/>
      <c r="F849" s="305"/>
      <c r="G849" s="305"/>
      <c r="H849" s="305"/>
      <c r="I849" s="305"/>
      <c r="J849" s="306"/>
      <c r="K849" s="306"/>
      <c r="L849" s="307"/>
      <c r="M849" s="306"/>
      <c r="N849" s="305"/>
      <c r="O849" s="305"/>
      <c r="P849" s="305"/>
      <c r="Q849" s="305"/>
      <c r="R849" s="305"/>
      <c r="S849" s="318"/>
      <c r="T849" s="290"/>
      <c r="U849" s="291"/>
      <c r="V849" s="290"/>
      <c r="W849" s="290"/>
      <c r="X849" s="290"/>
      <c r="Y849" s="290"/>
      <c r="Z849" s="290"/>
      <c r="AA849" s="290"/>
      <c r="AB849" s="290"/>
      <c r="AC849" s="292"/>
    </row>
    <row r="850" spans="3:29" customFormat="1" ht="15" customHeight="1" x14ac:dyDescent="0.25">
      <c r="C850" s="259"/>
      <c r="D850" s="248"/>
      <c r="E850" s="305"/>
      <c r="F850" s="305"/>
      <c r="G850" s="305"/>
      <c r="H850" s="305"/>
      <c r="I850" s="305"/>
      <c r="J850" s="306"/>
      <c r="K850" s="306"/>
      <c r="L850" s="307"/>
      <c r="M850" s="306"/>
      <c r="N850" s="305"/>
      <c r="O850" s="305"/>
      <c r="P850" s="305"/>
      <c r="Q850" s="305"/>
      <c r="R850" s="305"/>
      <c r="S850" s="318"/>
      <c r="T850" s="290"/>
      <c r="U850" s="291"/>
      <c r="V850" s="290"/>
      <c r="W850" s="290"/>
      <c r="X850" s="290"/>
      <c r="Y850" s="290"/>
      <c r="Z850" s="290"/>
      <c r="AA850" s="290"/>
      <c r="AB850" s="290"/>
      <c r="AC850" s="292"/>
    </row>
    <row r="851" spans="3:29" customFormat="1" ht="15" customHeight="1" x14ac:dyDescent="0.25">
      <c r="C851" s="259"/>
      <c r="D851" s="248"/>
      <c r="E851" s="305"/>
      <c r="F851" s="305"/>
      <c r="G851" s="305"/>
      <c r="H851" s="305"/>
      <c r="I851" s="305"/>
      <c r="J851" s="306"/>
      <c r="K851" s="306"/>
      <c r="L851" s="307"/>
      <c r="M851" s="306"/>
      <c r="N851" s="305"/>
      <c r="O851" s="305"/>
      <c r="P851" s="305"/>
      <c r="Q851" s="305"/>
      <c r="R851" s="305"/>
      <c r="S851" s="318"/>
      <c r="T851" s="290"/>
      <c r="U851" s="291"/>
      <c r="V851" s="290"/>
      <c r="W851" s="290"/>
      <c r="X851" s="290"/>
      <c r="Y851" s="290"/>
      <c r="Z851" s="290"/>
      <c r="AA851" s="290"/>
      <c r="AB851" s="290"/>
      <c r="AC851" s="292"/>
    </row>
    <row r="852" spans="3:29" customFormat="1" ht="15" customHeight="1" x14ac:dyDescent="0.25">
      <c r="C852" s="259"/>
      <c r="D852" s="248"/>
      <c r="E852" s="305"/>
      <c r="F852" s="305"/>
      <c r="G852" s="305"/>
      <c r="H852" s="305"/>
      <c r="I852" s="305"/>
      <c r="J852" s="306"/>
      <c r="K852" s="306"/>
      <c r="L852" s="307"/>
      <c r="M852" s="306"/>
      <c r="N852" s="305"/>
      <c r="O852" s="305"/>
      <c r="P852" s="305"/>
      <c r="Q852" s="305"/>
      <c r="R852" s="305"/>
      <c r="S852" s="318"/>
      <c r="T852" s="290"/>
      <c r="U852" s="291"/>
      <c r="V852" s="290"/>
      <c r="W852" s="290"/>
      <c r="X852" s="290"/>
      <c r="Y852" s="290"/>
      <c r="Z852" s="290"/>
      <c r="AA852" s="290"/>
      <c r="AB852" s="290"/>
      <c r="AC852" s="292"/>
    </row>
    <row r="853" spans="3:29" customFormat="1" ht="15" customHeight="1" x14ac:dyDescent="0.25">
      <c r="C853" s="259"/>
      <c r="D853" s="248"/>
      <c r="E853" s="305"/>
      <c r="F853" s="305"/>
      <c r="G853" s="305"/>
      <c r="H853" s="305"/>
      <c r="I853" s="305"/>
      <c r="J853" s="306"/>
      <c r="K853" s="306"/>
      <c r="L853" s="307"/>
      <c r="M853" s="306"/>
      <c r="N853" s="305"/>
      <c r="O853" s="305"/>
      <c r="P853" s="305"/>
      <c r="Q853" s="305"/>
      <c r="R853" s="305"/>
      <c r="S853" s="318"/>
      <c r="T853" s="290"/>
      <c r="U853" s="291"/>
      <c r="V853" s="290"/>
      <c r="W853" s="290"/>
      <c r="X853" s="290"/>
      <c r="Y853" s="290"/>
      <c r="Z853" s="290"/>
      <c r="AA853" s="290"/>
      <c r="AB853" s="290"/>
      <c r="AC853" s="292"/>
    </row>
    <row r="854" spans="3:29" customFormat="1" ht="15" customHeight="1" x14ac:dyDescent="0.25">
      <c r="C854" s="259"/>
      <c r="D854" s="248"/>
      <c r="E854" s="305"/>
      <c r="F854" s="305"/>
      <c r="G854" s="305"/>
      <c r="H854" s="305"/>
      <c r="I854" s="305"/>
      <c r="J854" s="306"/>
      <c r="K854" s="306"/>
      <c r="L854" s="307"/>
      <c r="M854" s="306"/>
      <c r="N854" s="305"/>
      <c r="O854" s="305"/>
      <c r="P854" s="305"/>
      <c r="Q854" s="305"/>
      <c r="R854" s="305"/>
      <c r="S854" s="318"/>
      <c r="T854" s="290"/>
      <c r="U854" s="291"/>
      <c r="V854" s="290"/>
      <c r="W854" s="290"/>
      <c r="X854" s="290"/>
      <c r="Y854" s="290"/>
      <c r="Z854" s="290"/>
      <c r="AA854" s="290"/>
      <c r="AB854" s="290"/>
      <c r="AC854" s="292"/>
    </row>
    <row r="855" spans="3:29" customFormat="1" ht="15" customHeight="1" x14ac:dyDescent="0.25">
      <c r="C855" s="259"/>
      <c r="D855" s="248"/>
      <c r="E855" s="305"/>
      <c r="F855" s="305"/>
      <c r="G855" s="305"/>
      <c r="H855" s="305"/>
      <c r="I855" s="305"/>
      <c r="J855" s="306"/>
      <c r="K855" s="306"/>
      <c r="L855" s="307"/>
      <c r="M855" s="306"/>
      <c r="N855" s="305"/>
      <c r="O855" s="305"/>
      <c r="P855" s="305"/>
      <c r="Q855" s="305"/>
      <c r="R855" s="305"/>
      <c r="S855" s="318"/>
      <c r="T855" s="290"/>
      <c r="U855" s="291"/>
      <c r="V855" s="290"/>
      <c r="W855" s="290"/>
      <c r="X855" s="290"/>
      <c r="Y855" s="290"/>
      <c r="Z855" s="290"/>
      <c r="AA855" s="290"/>
      <c r="AB855" s="290"/>
      <c r="AC855" s="292"/>
    </row>
    <row r="856" spans="3:29" customFormat="1" ht="15" customHeight="1" x14ac:dyDescent="0.25">
      <c r="C856" s="259"/>
      <c r="D856" s="248"/>
      <c r="E856" s="305"/>
      <c r="F856" s="305"/>
      <c r="G856" s="305"/>
      <c r="H856" s="305"/>
      <c r="I856" s="305"/>
      <c r="J856" s="306"/>
      <c r="K856" s="306"/>
      <c r="L856" s="307"/>
      <c r="M856" s="306"/>
      <c r="N856" s="305"/>
      <c r="O856" s="305"/>
      <c r="P856" s="305"/>
      <c r="Q856" s="305"/>
      <c r="R856" s="305"/>
      <c r="S856" s="318"/>
      <c r="T856" s="290"/>
      <c r="U856" s="291"/>
      <c r="V856" s="290"/>
      <c r="W856" s="290"/>
      <c r="X856" s="290"/>
      <c r="Y856" s="290"/>
      <c r="Z856" s="290"/>
      <c r="AA856" s="290"/>
      <c r="AB856" s="290"/>
      <c r="AC856" s="292"/>
    </row>
    <row r="857" spans="3:29" customFormat="1" ht="15" customHeight="1" x14ac:dyDescent="0.25">
      <c r="C857" s="259"/>
      <c r="D857" s="248"/>
      <c r="E857" s="305"/>
      <c r="F857" s="305"/>
      <c r="G857" s="305"/>
      <c r="H857" s="305"/>
      <c r="I857" s="305"/>
      <c r="J857" s="306"/>
      <c r="K857" s="306"/>
      <c r="L857" s="307"/>
      <c r="M857" s="306"/>
      <c r="N857" s="305"/>
      <c r="O857" s="305"/>
      <c r="P857" s="305"/>
      <c r="Q857" s="305"/>
      <c r="R857" s="305"/>
      <c r="S857" s="318"/>
      <c r="T857" s="290"/>
      <c r="U857" s="291"/>
      <c r="V857" s="290"/>
      <c r="W857" s="290"/>
      <c r="X857" s="290"/>
      <c r="Y857" s="290"/>
      <c r="Z857" s="290"/>
      <c r="AA857" s="290"/>
      <c r="AB857" s="290"/>
      <c r="AC857" s="292"/>
    </row>
    <row r="858" spans="3:29" customFormat="1" ht="15" customHeight="1" x14ac:dyDescent="0.25">
      <c r="C858" s="259"/>
      <c r="D858" s="248"/>
      <c r="E858" s="305"/>
      <c r="F858" s="305"/>
      <c r="G858" s="305"/>
      <c r="H858" s="305"/>
      <c r="I858" s="305"/>
      <c r="J858" s="306"/>
      <c r="K858" s="306"/>
      <c r="L858" s="307"/>
      <c r="M858" s="306"/>
      <c r="N858" s="305"/>
      <c r="O858" s="305"/>
      <c r="P858" s="305"/>
      <c r="Q858" s="305"/>
      <c r="R858" s="305"/>
      <c r="S858" s="318"/>
      <c r="T858" s="290"/>
      <c r="U858" s="291"/>
      <c r="V858" s="290"/>
      <c r="W858" s="290"/>
      <c r="X858" s="290"/>
      <c r="Y858" s="290"/>
      <c r="Z858" s="290"/>
      <c r="AA858" s="290"/>
      <c r="AB858" s="290"/>
      <c r="AC858" s="292"/>
    </row>
    <row r="859" spans="3:29" customFormat="1" ht="15" customHeight="1" x14ac:dyDescent="0.25">
      <c r="C859" s="259"/>
      <c r="D859" s="248"/>
      <c r="E859" s="305"/>
      <c r="F859" s="305"/>
      <c r="G859" s="305"/>
      <c r="H859" s="305"/>
      <c r="I859" s="305"/>
      <c r="J859" s="306"/>
      <c r="K859" s="306"/>
      <c r="L859" s="307"/>
      <c r="M859" s="306"/>
      <c r="N859" s="305"/>
      <c r="O859" s="305"/>
      <c r="P859" s="305"/>
      <c r="Q859" s="305"/>
      <c r="R859" s="305"/>
      <c r="S859" s="318"/>
      <c r="T859" s="290"/>
      <c r="U859" s="291"/>
      <c r="V859" s="290"/>
      <c r="W859" s="290"/>
      <c r="X859" s="290"/>
      <c r="Y859" s="290"/>
      <c r="Z859" s="290"/>
      <c r="AA859" s="290"/>
      <c r="AB859" s="290"/>
      <c r="AC859" s="292"/>
    </row>
    <row r="860" spans="3:29" customFormat="1" ht="15" customHeight="1" x14ac:dyDescent="0.25">
      <c r="C860" s="259"/>
      <c r="D860" s="248"/>
      <c r="E860" s="305"/>
      <c r="F860" s="305"/>
      <c r="G860" s="305"/>
      <c r="H860" s="305"/>
      <c r="I860" s="305"/>
      <c r="J860" s="306"/>
      <c r="K860" s="306"/>
      <c r="L860" s="307"/>
      <c r="M860" s="306"/>
      <c r="N860" s="305"/>
      <c r="O860" s="305"/>
      <c r="P860" s="305"/>
      <c r="Q860" s="305"/>
      <c r="R860" s="305"/>
      <c r="S860" s="318"/>
      <c r="T860" s="290"/>
      <c r="U860" s="291"/>
      <c r="V860" s="290"/>
      <c r="W860" s="290"/>
      <c r="X860" s="290"/>
      <c r="Y860" s="290"/>
      <c r="Z860" s="290"/>
      <c r="AA860" s="290"/>
      <c r="AB860" s="290"/>
      <c r="AC860" s="292"/>
    </row>
    <row r="861" spans="3:29" customFormat="1" ht="15" customHeight="1" x14ac:dyDescent="0.25">
      <c r="C861" s="259"/>
      <c r="D861" s="248"/>
      <c r="E861" s="305"/>
      <c r="F861" s="305"/>
      <c r="G861" s="305"/>
      <c r="H861" s="305"/>
      <c r="I861" s="305"/>
      <c r="J861" s="306"/>
      <c r="K861" s="306"/>
      <c r="L861" s="307"/>
      <c r="M861" s="306"/>
      <c r="N861" s="305"/>
      <c r="O861" s="305"/>
      <c r="P861" s="305"/>
      <c r="Q861" s="305"/>
      <c r="R861" s="305"/>
      <c r="S861" s="318"/>
      <c r="T861" s="290"/>
      <c r="U861" s="291"/>
      <c r="V861" s="290"/>
      <c r="W861" s="290"/>
      <c r="X861" s="290"/>
      <c r="Y861" s="290"/>
      <c r="Z861" s="290"/>
      <c r="AA861" s="290"/>
      <c r="AB861" s="290"/>
      <c r="AC861" s="292"/>
    </row>
    <row r="862" spans="3:29" customFormat="1" ht="15" customHeight="1" x14ac:dyDescent="0.25">
      <c r="C862" s="259"/>
      <c r="D862" s="248"/>
      <c r="E862" s="305"/>
      <c r="F862" s="305"/>
      <c r="G862" s="305"/>
      <c r="H862" s="305"/>
      <c r="I862" s="305"/>
      <c r="J862" s="306"/>
      <c r="K862" s="306"/>
      <c r="L862" s="307"/>
      <c r="M862" s="306"/>
      <c r="N862" s="305"/>
      <c r="O862" s="305"/>
      <c r="P862" s="305"/>
      <c r="Q862" s="305"/>
      <c r="R862" s="305"/>
      <c r="S862" s="318"/>
      <c r="T862" s="290"/>
      <c r="U862" s="291"/>
      <c r="V862" s="290"/>
      <c r="W862" s="290"/>
      <c r="X862" s="290"/>
      <c r="Y862" s="290"/>
      <c r="Z862" s="290"/>
      <c r="AA862" s="290"/>
      <c r="AB862" s="290"/>
      <c r="AC862" s="292"/>
    </row>
    <row r="863" spans="3:29" customFormat="1" ht="15" customHeight="1" x14ac:dyDescent="0.25">
      <c r="C863" s="259"/>
      <c r="D863" s="248"/>
      <c r="E863" s="305"/>
      <c r="F863" s="305"/>
      <c r="G863" s="305"/>
      <c r="H863" s="305"/>
      <c r="I863" s="305"/>
      <c r="J863" s="306"/>
      <c r="K863" s="306"/>
      <c r="L863" s="307"/>
      <c r="M863" s="306"/>
      <c r="N863" s="305"/>
      <c r="O863" s="305"/>
      <c r="P863" s="305"/>
      <c r="Q863" s="305"/>
      <c r="R863" s="305"/>
      <c r="S863" s="318"/>
      <c r="T863" s="290"/>
      <c r="U863" s="291"/>
      <c r="V863" s="290"/>
      <c r="W863" s="290"/>
      <c r="X863" s="290"/>
      <c r="Y863" s="290"/>
      <c r="Z863" s="290"/>
      <c r="AA863" s="290"/>
      <c r="AB863" s="290"/>
      <c r="AC863" s="292"/>
    </row>
    <row r="864" spans="3:29" customFormat="1" ht="15" customHeight="1" x14ac:dyDescent="0.25">
      <c r="C864" s="259"/>
      <c r="D864" s="248"/>
      <c r="E864" s="305"/>
      <c r="F864" s="305"/>
      <c r="G864" s="305"/>
      <c r="H864" s="305"/>
      <c r="I864" s="305"/>
      <c r="J864" s="306"/>
      <c r="K864" s="306"/>
      <c r="L864" s="307"/>
      <c r="M864" s="306"/>
      <c r="N864" s="305"/>
      <c r="O864" s="305"/>
      <c r="P864" s="305"/>
      <c r="Q864" s="305"/>
      <c r="R864" s="305"/>
      <c r="S864" s="318"/>
      <c r="T864" s="290"/>
      <c r="U864" s="291"/>
      <c r="V864" s="290"/>
      <c r="W864" s="290"/>
      <c r="X864" s="290"/>
      <c r="Y864" s="290"/>
      <c r="Z864" s="290"/>
      <c r="AA864" s="290"/>
      <c r="AB864" s="290"/>
      <c r="AC864" s="292"/>
    </row>
    <row r="865" spans="3:29" customFormat="1" ht="15" customHeight="1" x14ac:dyDescent="0.25">
      <c r="C865" s="259"/>
      <c r="D865" s="248"/>
      <c r="E865" s="305"/>
      <c r="F865" s="305"/>
      <c r="G865" s="305"/>
      <c r="H865" s="305"/>
      <c r="I865" s="305"/>
      <c r="J865" s="306"/>
      <c r="K865" s="306"/>
      <c r="L865" s="307"/>
      <c r="M865" s="306"/>
      <c r="N865" s="305"/>
      <c r="O865" s="305"/>
      <c r="P865" s="305"/>
      <c r="Q865" s="305"/>
      <c r="R865" s="305"/>
      <c r="S865" s="318"/>
      <c r="T865" s="290"/>
      <c r="U865" s="291"/>
      <c r="V865" s="290"/>
      <c r="W865" s="290"/>
      <c r="X865" s="290"/>
      <c r="Y865" s="290"/>
      <c r="Z865" s="290"/>
      <c r="AA865" s="290"/>
      <c r="AB865" s="290"/>
      <c r="AC865" s="292"/>
    </row>
    <row r="866" spans="3:29" customFormat="1" ht="15" customHeight="1" x14ac:dyDescent="0.25">
      <c r="C866" s="259"/>
      <c r="D866" s="248"/>
      <c r="E866" s="305"/>
      <c r="F866" s="305"/>
      <c r="G866" s="305"/>
      <c r="H866" s="305"/>
      <c r="I866" s="305"/>
      <c r="J866" s="306"/>
      <c r="K866" s="306"/>
      <c r="L866" s="307"/>
      <c r="M866" s="306"/>
      <c r="N866" s="305"/>
      <c r="O866" s="305"/>
      <c r="P866" s="305"/>
      <c r="Q866" s="305"/>
      <c r="R866" s="305"/>
      <c r="S866" s="318"/>
      <c r="T866" s="290"/>
      <c r="U866" s="291"/>
      <c r="V866" s="290"/>
      <c r="W866" s="290"/>
      <c r="X866" s="290"/>
      <c r="Y866" s="290"/>
      <c r="Z866" s="290"/>
      <c r="AA866" s="290"/>
      <c r="AB866" s="290"/>
      <c r="AC866" s="292"/>
    </row>
    <row r="867" spans="3:29" customFormat="1" ht="15" customHeight="1" x14ac:dyDescent="0.25">
      <c r="C867" s="259"/>
      <c r="D867" s="248"/>
      <c r="E867" s="305"/>
      <c r="F867" s="305"/>
      <c r="G867" s="305"/>
      <c r="H867" s="305"/>
      <c r="I867" s="305"/>
      <c r="J867" s="306"/>
      <c r="K867" s="306"/>
      <c r="L867" s="307"/>
      <c r="M867" s="306"/>
      <c r="N867" s="305"/>
      <c r="O867" s="305"/>
      <c r="P867" s="305"/>
      <c r="Q867" s="305"/>
      <c r="R867" s="305"/>
      <c r="S867" s="318"/>
      <c r="T867" s="290"/>
      <c r="U867" s="291"/>
      <c r="V867" s="290"/>
      <c r="W867" s="290"/>
      <c r="X867" s="290"/>
      <c r="Y867" s="290"/>
      <c r="Z867" s="290"/>
      <c r="AA867" s="290"/>
      <c r="AB867" s="290"/>
      <c r="AC867" s="292"/>
    </row>
    <row r="868" spans="3:29" customFormat="1" ht="15" customHeight="1" x14ac:dyDescent="0.25">
      <c r="C868" s="259"/>
      <c r="D868" s="248"/>
      <c r="E868" s="305"/>
      <c r="F868" s="305"/>
      <c r="G868" s="305"/>
      <c r="H868" s="305"/>
      <c r="I868" s="305"/>
      <c r="J868" s="306"/>
      <c r="K868" s="306"/>
      <c r="L868" s="307"/>
      <c r="M868" s="306"/>
      <c r="N868" s="305"/>
      <c r="O868" s="305"/>
      <c r="P868" s="305"/>
      <c r="Q868" s="305"/>
      <c r="R868" s="305"/>
      <c r="S868" s="318"/>
      <c r="T868" s="290"/>
      <c r="U868" s="291"/>
      <c r="V868" s="290"/>
      <c r="W868" s="290"/>
      <c r="X868" s="290"/>
      <c r="Y868" s="290"/>
      <c r="Z868" s="290"/>
      <c r="AA868" s="290"/>
      <c r="AB868" s="290"/>
      <c r="AC868" s="292"/>
    </row>
    <row r="869" spans="3:29" customFormat="1" ht="15" customHeight="1" x14ac:dyDescent="0.25">
      <c r="C869" s="259"/>
      <c r="D869" s="248"/>
      <c r="E869" s="305"/>
      <c r="F869" s="305"/>
      <c r="G869" s="305"/>
      <c r="H869" s="305"/>
      <c r="I869" s="305"/>
      <c r="J869" s="306"/>
      <c r="K869" s="306"/>
      <c r="L869" s="307"/>
      <c r="M869" s="306"/>
      <c r="N869" s="305"/>
      <c r="O869" s="305"/>
      <c r="P869" s="305"/>
      <c r="Q869" s="305"/>
      <c r="R869" s="305"/>
      <c r="S869" s="318"/>
      <c r="T869" s="290"/>
      <c r="U869" s="291"/>
      <c r="V869" s="290"/>
      <c r="W869" s="290"/>
      <c r="X869" s="290"/>
      <c r="Y869" s="290"/>
      <c r="Z869" s="290"/>
      <c r="AA869" s="290"/>
      <c r="AB869" s="290"/>
      <c r="AC869" s="292"/>
    </row>
    <row r="870" spans="3:29" customFormat="1" ht="15" customHeight="1" x14ac:dyDescent="0.25">
      <c r="C870" s="259"/>
      <c r="D870" s="248"/>
      <c r="E870" s="305"/>
      <c r="F870" s="305"/>
      <c r="G870" s="305"/>
      <c r="H870" s="305"/>
      <c r="I870" s="305"/>
      <c r="J870" s="306"/>
      <c r="K870" s="306"/>
      <c r="L870" s="307"/>
      <c r="M870" s="306"/>
      <c r="N870" s="305"/>
      <c r="O870" s="305"/>
      <c r="P870" s="305"/>
      <c r="Q870" s="305"/>
      <c r="R870" s="305"/>
      <c r="S870" s="318"/>
      <c r="T870" s="290"/>
      <c r="U870" s="291"/>
      <c r="V870" s="290"/>
      <c r="W870" s="290"/>
      <c r="X870" s="290"/>
      <c r="Y870" s="290"/>
      <c r="Z870" s="290"/>
      <c r="AA870" s="290"/>
      <c r="AB870" s="290"/>
      <c r="AC870" s="292"/>
    </row>
    <row r="871" spans="3:29" customFormat="1" ht="15" customHeight="1" x14ac:dyDescent="0.25">
      <c r="C871" s="259"/>
      <c r="D871" s="248"/>
      <c r="E871" s="305"/>
      <c r="F871" s="305"/>
      <c r="G871" s="305"/>
      <c r="H871" s="305"/>
      <c r="I871" s="305"/>
      <c r="J871" s="306"/>
      <c r="K871" s="306"/>
      <c r="L871" s="307"/>
      <c r="M871" s="306"/>
      <c r="N871" s="305"/>
      <c r="O871" s="305"/>
      <c r="P871" s="305"/>
      <c r="Q871" s="305"/>
      <c r="R871" s="305"/>
      <c r="S871" s="318"/>
      <c r="T871" s="290"/>
      <c r="U871" s="291"/>
      <c r="V871" s="290"/>
      <c r="W871" s="290"/>
      <c r="X871" s="290"/>
      <c r="Y871" s="290"/>
      <c r="Z871" s="290"/>
      <c r="AA871" s="290"/>
      <c r="AB871" s="290"/>
      <c r="AC871" s="292"/>
    </row>
    <row r="872" spans="3:29" customFormat="1" ht="15" customHeight="1" x14ac:dyDescent="0.25">
      <c r="C872" s="259"/>
      <c r="D872" s="248"/>
      <c r="E872" s="305"/>
      <c r="F872" s="305"/>
      <c r="G872" s="305"/>
      <c r="H872" s="305"/>
      <c r="I872" s="305"/>
      <c r="J872" s="306"/>
      <c r="K872" s="306"/>
      <c r="L872" s="307"/>
      <c r="M872" s="306"/>
      <c r="N872" s="305"/>
      <c r="O872" s="305"/>
      <c r="P872" s="305"/>
      <c r="Q872" s="305"/>
      <c r="R872" s="305"/>
      <c r="S872" s="318"/>
      <c r="T872" s="290"/>
      <c r="U872" s="291"/>
      <c r="V872" s="290"/>
      <c r="W872" s="290"/>
      <c r="X872" s="290"/>
      <c r="Y872" s="290"/>
      <c r="Z872" s="290"/>
      <c r="AA872" s="290"/>
      <c r="AB872" s="290"/>
      <c r="AC872" s="292"/>
    </row>
    <row r="873" spans="3:29" customFormat="1" ht="15" customHeight="1" x14ac:dyDescent="0.25">
      <c r="C873" s="259"/>
      <c r="D873" s="248"/>
      <c r="E873" s="305"/>
      <c r="F873" s="305"/>
      <c r="G873" s="305"/>
      <c r="H873" s="305"/>
      <c r="I873" s="305"/>
      <c r="J873" s="306"/>
      <c r="K873" s="306"/>
      <c r="L873" s="307"/>
      <c r="M873" s="306"/>
      <c r="N873" s="305"/>
      <c r="O873" s="305"/>
      <c r="P873" s="305"/>
      <c r="Q873" s="305"/>
      <c r="R873" s="305"/>
      <c r="S873" s="318"/>
      <c r="T873" s="290"/>
      <c r="U873" s="291"/>
      <c r="V873" s="290"/>
      <c r="W873" s="290"/>
      <c r="X873" s="290"/>
      <c r="Y873" s="290"/>
      <c r="Z873" s="290"/>
      <c r="AA873" s="290"/>
      <c r="AB873" s="290"/>
      <c r="AC873" s="292"/>
    </row>
    <row r="874" spans="3:29" customFormat="1" ht="15" customHeight="1" x14ac:dyDescent="0.25">
      <c r="C874" s="259"/>
      <c r="D874" s="248"/>
      <c r="E874" s="305"/>
      <c r="F874" s="305"/>
      <c r="G874" s="305"/>
      <c r="H874" s="305"/>
      <c r="I874" s="305"/>
      <c r="J874" s="306"/>
      <c r="K874" s="306"/>
      <c r="L874" s="307"/>
      <c r="M874" s="306"/>
      <c r="N874" s="305"/>
      <c r="O874" s="305"/>
      <c r="P874" s="305"/>
      <c r="Q874" s="305"/>
      <c r="R874" s="305"/>
      <c r="S874" s="318"/>
      <c r="T874" s="290"/>
      <c r="U874" s="291"/>
      <c r="V874" s="290"/>
      <c r="W874" s="290"/>
      <c r="X874" s="290"/>
      <c r="Y874" s="290"/>
      <c r="Z874" s="290"/>
      <c r="AA874" s="290"/>
      <c r="AB874" s="290"/>
      <c r="AC874" s="292"/>
    </row>
    <row r="875" spans="3:29" customFormat="1" ht="15" customHeight="1" x14ac:dyDescent="0.25">
      <c r="C875" s="259"/>
      <c r="D875" s="248"/>
      <c r="E875" s="305"/>
      <c r="F875" s="305"/>
      <c r="G875" s="305"/>
      <c r="H875" s="305"/>
      <c r="I875" s="305"/>
      <c r="J875" s="306"/>
      <c r="K875" s="306"/>
      <c r="L875" s="307"/>
      <c r="M875" s="306"/>
      <c r="N875" s="305"/>
      <c r="O875" s="305"/>
      <c r="P875" s="305"/>
      <c r="Q875" s="305"/>
      <c r="R875" s="305"/>
      <c r="S875" s="318"/>
      <c r="T875" s="290"/>
      <c r="U875" s="291"/>
      <c r="V875" s="290"/>
      <c r="W875" s="290"/>
      <c r="X875" s="290"/>
      <c r="Y875" s="290"/>
      <c r="Z875" s="290"/>
      <c r="AA875" s="290"/>
      <c r="AB875" s="290"/>
      <c r="AC875" s="292"/>
    </row>
    <row r="876" spans="3:29" customFormat="1" ht="15" customHeight="1" x14ac:dyDescent="0.25">
      <c r="C876" s="259"/>
      <c r="D876" s="248"/>
      <c r="E876" s="305"/>
      <c r="F876" s="305"/>
      <c r="G876" s="305"/>
      <c r="H876" s="305"/>
      <c r="I876" s="305"/>
      <c r="J876" s="306"/>
      <c r="K876" s="306"/>
      <c r="L876" s="307"/>
      <c r="M876" s="306"/>
      <c r="N876" s="305"/>
      <c r="O876" s="305"/>
      <c r="P876" s="305"/>
      <c r="Q876" s="305"/>
      <c r="R876" s="305"/>
      <c r="S876" s="318"/>
      <c r="T876" s="290"/>
      <c r="U876" s="291"/>
      <c r="V876" s="290"/>
      <c r="W876" s="290"/>
      <c r="X876" s="290"/>
      <c r="Y876" s="290"/>
      <c r="Z876" s="290"/>
      <c r="AA876" s="290"/>
      <c r="AB876" s="290"/>
      <c r="AC876" s="292"/>
    </row>
    <row r="877" spans="3:29" customFormat="1" ht="15" customHeight="1" x14ac:dyDescent="0.25">
      <c r="C877" s="259"/>
      <c r="D877" s="248"/>
      <c r="E877" s="305"/>
      <c r="F877" s="305"/>
      <c r="G877" s="305"/>
      <c r="H877" s="305"/>
      <c r="I877" s="305"/>
      <c r="J877" s="306"/>
      <c r="K877" s="306"/>
      <c r="L877" s="307"/>
      <c r="M877" s="306"/>
      <c r="N877" s="305"/>
      <c r="O877" s="305"/>
      <c r="P877" s="305"/>
      <c r="Q877" s="305"/>
      <c r="R877" s="305"/>
      <c r="S877" s="318"/>
      <c r="T877" s="290"/>
      <c r="U877" s="291"/>
      <c r="V877" s="290"/>
      <c r="W877" s="290"/>
      <c r="X877" s="290"/>
      <c r="Y877" s="290"/>
      <c r="Z877" s="290"/>
      <c r="AA877" s="290"/>
      <c r="AB877" s="290"/>
      <c r="AC877" s="292"/>
    </row>
    <row r="878" spans="3:29" customFormat="1" ht="15" customHeight="1" x14ac:dyDescent="0.25">
      <c r="C878" s="259"/>
      <c r="D878" s="248"/>
      <c r="E878" s="305"/>
      <c r="F878" s="305"/>
      <c r="G878" s="305"/>
      <c r="H878" s="305"/>
      <c r="I878" s="305"/>
      <c r="J878" s="306"/>
      <c r="K878" s="306"/>
      <c r="L878" s="307"/>
      <c r="M878" s="306"/>
      <c r="N878" s="305"/>
      <c r="O878" s="305"/>
      <c r="P878" s="305"/>
      <c r="Q878" s="305"/>
      <c r="R878" s="305"/>
      <c r="S878" s="318"/>
      <c r="T878" s="290"/>
      <c r="U878" s="291"/>
      <c r="V878" s="290"/>
      <c r="W878" s="290"/>
      <c r="X878" s="290"/>
      <c r="Y878" s="290"/>
      <c r="Z878" s="290"/>
      <c r="AA878" s="290"/>
      <c r="AB878" s="290"/>
      <c r="AC878" s="292"/>
    </row>
    <row r="879" spans="3:29" customFormat="1" ht="15" customHeight="1" x14ac:dyDescent="0.25">
      <c r="C879" s="259"/>
      <c r="D879" s="248"/>
      <c r="E879" s="305"/>
      <c r="F879" s="305"/>
      <c r="G879" s="305"/>
      <c r="H879" s="305"/>
      <c r="I879" s="305"/>
      <c r="J879" s="306"/>
      <c r="K879" s="306"/>
      <c r="L879" s="307"/>
      <c r="M879" s="306"/>
      <c r="N879" s="305"/>
      <c r="O879" s="305"/>
      <c r="P879" s="305"/>
      <c r="Q879" s="305"/>
      <c r="R879" s="305"/>
      <c r="S879" s="318"/>
      <c r="T879" s="290"/>
      <c r="U879" s="291"/>
      <c r="V879" s="290"/>
      <c r="W879" s="290"/>
      <c r="X879" s="290"/>
      <c r="Y879" s="290"/>
      <c r="Z879" s="290"/>
      <c r="AA879" s="290"/>
      <c r="AB879" s="290"/>
      <c r="AC879" s="292"/>
    </row>
    <row r="880" spans="3:29" customFormat="1" ht="15" customHeight="1" x14ac:dyDescent="0.25">
      <c r="C880" s="259"/>
      <c r="D880" s="248"/>
      <c r="E880" s="305"/>
      <c r="F880" s="305"/>
      <c r="G880" s="305"/>
      <c r="H880" s="305"/>
      <c r="I880" s="305"/>
      <c r="J880" s="306"/>
      <c r="K880" s="306"/>
      <c r="L880" s="307"/>
      <c r="M880" s="306"/>
      <c r="N880" s="305"/>
      <c r="O880" s="305"/>
      <c r="P880" s="305"/>
      <c r="Q880" s="305"/>
      <c r="R880" s="305"/>
      <c r="S880" s="318"/>
      <c r="T880" s="290"/>
      <c r="U880" s="291"/>
      <c r="V880" s="290"/>
      <c r="W880" s="290"/>
      <c r="X880" s="290"/>
      <c r="Y880" s="290"/>
      <c r="Z880" s="290"/>
      <c r="AA880" s="290"/>
      <c r="AB880" s="290"/>
      <c r="AC880" s="292"/>
    </row>
    <row r="881" spans="3:29" customFormat="1" ht="15" customHeight="1" x14ac:dyDescent="0.25">
      <c r="C881" s="259"/>
      <c r="D881" s="248"/>
      <c r="E881" s="305"/>
      <c r="F881" s="305"/>
      <c r="G881" s="305"/>
      <c r="H881" s="305"/>
      <c r="I881" s="305"/>
      <c r="J881" s="306"/>
      <c r="K881" s="306"/>
      <c r="L881" s="307"/>
      <c r="M881" s="306"/>
      <c r="N881" s="305"/>
      <c r="O881" s="305"/>
      <c r="P881" s="305"/>
      <c r="Q881" s="305"/>
      <c r="R881" s="305"/>
      <c r="S881" s="318"/>
      <c r="T881" s="290"/>
      <c r="U881" s="291"/>
      <c r="V881" s="290"/>
      <c r="W881" s="290"/>
      <c r="X881" s="290"/>
      <c r="Y881" s="290"/>
      <c r="Z881" s="290"/>
      <c r="AA881" s="290"/>
      <c r="AB881" s="290"/>
      <c r="AC881" s="292"/>
    </row>
    <row r="882" spans="3:29" customFormat="1" ht="15" customHeight="1" x14ac:dyDescent="0.25">
      <c r="C882" s="259"/>
      <c r="D882" s="248"/>
      <c r="E882" s="305"/>
      <c r="F882" s="305"/>
      <c r="G882" s="305"/>
      <c r="H882" s="305"/>
      <c r="I882" s="305"/>
      <c r="J882" s="306"/>
      <c r="K882" s="306"/>
      <c r="L882" s="307"/>
      <c r="M882" s="306"/>
      <c r="N882" s="305"/>
      <c r="O882" s="305"/>
      <c r="P882" s="305"/>
      <c r="Q882" s="305"/>
      <c r="R882" s="305"/>
      <c r="S882" s="318"/>
      <c r="T882" s="290"/>
      <c r="U882" s="291"/>
      <c r="V882" s="290"/>
      <c r="W882" s="290"/>
      <c r="X882" s="290"/>
      <c r="Y882" s="290"/>
      <c r="Z882" s="290"/>
      <c r="AA882" s="290"/>
      <c r="AB882" s="290"/>
      <c r="AC882" s="292"/>
    </row>
    <row r="883" spans="3:29" customFormat="1" ht="15" customHeight="1" x14ac:dyDescent="0.25">
      <c r="C883" s="259"/>
      <c r="D883" s="248"/>
      <c r="E883" s="305"/>
      <c r="F883" s="305"/>
      <c r="G883" s="305"/>
      <c r="H883" s="305"/>
      <c r="I883" s="305"/>
      <c r="J883" s="306"/>
      <c r="K883" s="306"/>
      <c r="L883" s="307"/>
      <c r="M883" s="306"/>
      <c r="N883" s="305"/>
      <c r="O883" s="305"/>
      <c r="P883" s="305"/>
      <c r="Q883" s="305"/>
      <c r="R883" s="305"/>
      <c r="S883" s="318"/>
      <c r="T883" s="290"/>
      <c r="U883" s="291"/>
      <c r="V883" s="290"/>
      <c r="W883" s="290"/>
      <c r="X883" s="290"/>
      <c r="Y883" s="290"/>
      <c r="Z883" s="290"/>
      <c r="AA883" s="290"/>
      <c r="AB883" s="290"/>
      <c r="AC883" s="292"/>
    </row>
    <row r="884" spans="3:29" customFormat="1" ht="15" customHeight="1" x14ac:dyDescent="0.25">
      <c r="C884" s="259"/>
      <c r="D884" s="248"/>
      <c r="E884" s="305"/>
      <c r="F884" s="305"/>
      <c r="G884" s="305"/>
      <c r="H884" s="305"/>
      <c r="I884" s="305"/>
      <c r="J884" s="306"/>
      <c r="K884" s="306"/>
      <c r="L884" s="307"/>
      <c r="M884" s="306"/>
      <c r="N884" s="305"/>
      <c r="O884" s="305"/>
      <c r="P884" s="305"/>
      <c r="Q884" s="305"/>
      <c r="R884" s="305"/>
      <c r="S884" s="318"/>
      <c r="T884" s="290"/>
      <c r="U884" s="291"/>
      <c r="V884" s="290"/>
      <c r="W884" s="290"/>
      <c r="X884" s="290"/>
      <c r="Y884" s="290"/>
      <c r="Z884" s="290"/>
      <c r="AA884" s="290"/>
      <c r="AB884" s="290"/>
      <c r="AC884" s="292"/>
    </row>
    <row r="885" spans="3:29" customFormat="1" ht="15" customHeight="1" x14ac:dyDescent="0.25">
      <c r="C885" s="259"/>
      <c r="D885" s="248"/>
      <c r="E885" s="305"/>
      <c r="F885" s="305"/>
      <c r="G885" s="305"/>
      <c r="H885" s="305"/>
      <c r="I885" s="305"/>
      <c r="J885" s="306"/>
      <c r="K885" s="306"/>
      <c r="L885" s="307"/>
      <c r="M885" s="306"/>
      <c r="N885" s="305"/>
      <c r="O885" s="305"/>
      <c r="P885" s="305"/>
      <c r="Q885" s="305"/>
      <c r="R885" s="305"/>
      <c r="S885" s="318"/>
      <c r="T885" s="290"/>
      <c r="U885" s="291"/>
      <c r="V885" s="290"/>
      <c r="W885" s="290"/>
      <c r="X885" s="290"/>
      <c r="Y885" s="290"/>
      <c r="Z885" s="290"/>
      <c r="AA885" s="290"/>
      <c r="AB885" s="290"/>
      <c r="AC885" s="292"/>
    </row>
    <row r="886" spans="3:29" customFormat="1" ht="15" customHeight="1" x14ac:dyDescent="0.25">
      <c r="C886" s="259"/>
      <c r="D886" s="248"/>
      <c r="E886" s="305"/>
      <c r="F886" s="305"/>
      <c r="G886" s="305"/>
      <c r="H886" s="305"/>
      <c r="I886" s="305"/>
      <c r="J886" s="306"/>
      <c r="K886" s="306"/>
      <c r="L886" s="307"/>
      <c r="M886" s="306"/>
      <c r="N886" s="305"/>
      <c r="O886" s="305"/>
      <c r="P886" s="305"/>
      <c r="Q886" s="305"/>
      <c r="R886" s="305"/>
      <c r="S886" s="318"/>
      <c r="T886" s="290"/>
      <c r="U886" s="291"/>
      <c r="V886" s="290"/>
      <c r="W886" s="290"/>
      <c r="X886" s="290"/>
      <c r="Y886" s="290"/>
      <c r="Z886" s="290"/>
      <c r="AA886" s="290"/>
      <c r="AB886" s="290"/>
      <c r="AC886" s="292"/>
    </row>
    <row r="887" spans="3:29" customFormat="1" ht="15" customHeight="1" x14ac:dyDescent="0.25">
      <c r="C887" s="259"/>
      <c r="D887" s="248"/>
      <c r="E887" s="305"/>
      <c r="F887" s="305"/>
      <c r="G887" s="305"/>
      <c r="H887" s="305"/>
      <c r="I887" s="305"/>
      <c r="J887" s="306"/>
      <c r="K887" s="306"/>
      <c r="L887" s="307"/>
      <c r="M887" s="306"/>
      <c r="N887" s="305"/>
      <c r="O887" s="305"/>
      <c r="P887" s="305"/>
      <c r="Q887" s="305"/>
      <c r="R887" s="305"/>
      <c r="S887" s="318"/>
      <c r="T887" s="290"/>
      <c r="U887" s="291"/>
      <c r="V887" s="290"/>
      <c r="W887" s="290"/>
      <c r="X887" s="290"/>
      <c r="Y887" s="290"/>
      <c r="Z887" s="290"/>
      <c r="AA887" s="290"/>
      <c r="AB887" s="290"/>
      <c r="AC887" s="292"/>
    </row>
    <row r="888" spans="3:29" customFormat="1" ht="15" customHeight="1" x14ac:dyDescent="0.25">
      <c r="C888" s="259"/>
      <c r="D888" s="248"/>
      <c r="E888" s="305"/>
      <c r="F888" s="305"/>
      <c r="G888" s="305"/>
      <c r="H888" s="305"/>
      <c r="I888" s="305"/>
      <c r="J888" s="306"/>
      <c r="K888" s="306"/>
      <c r="L888" s="307"/>
      <c r="M888" s="306"/>
      <c r="N888" s="305"/>
      <c r="O888" s="305"/>
      <c r="P888" s="305"/>
      <c r="Q888" s="305"/>
      <c r="R888" s="305"/>
      <c r="S888" s="318"/>
      <c r="T888" s="290"/>
      <c r="U888" s="291"/>
      <c r="V888" s="290"/>
      <c r="W888" s="290"/>
      <c r="X888" s="290"/>
      <c r="Y888" s="290"/>
      <c r="Z888" s="290"/>
      <c r="AA888" s="290"/>
      <c r="AB888" s="290"/>
      <c r="AC888" s="292"/>
    </row>
    <row r="889" spans="3:29" customFormat="1" ht="15" customHeight="1" x14ac:dyDescent="0.25">
      <c r="C889" s="259"/>
      <c r="D889" s="248"/>
      <c r="E889" s="305"/>
      <c r="F889" s="305"/>
      <c r="G889" s="305"/>
      <c r="H889" s="305"/>
      <c r="I889" s="305"/>
      <c r="J889" s="306"/>
      <c r="K889" s="306"/>
      <c r="L889" s="307"/>
      <c r="M889" s="306"/>
      <c r="N889" s="305"/>
      <c r="O889" s="305"/>
      <c r="P889" s="305"/>
      <c r="Q889" s="305"/>
      <c r="R889" s="305"/>
      <c r="S889" s="318"/>
      <c r="T889" s="290"/>
      <c r="U889" s="291"/>
      <c r="V889" s="290"/>
      <c r="W889" s="290"/>
      <c r="X889" s="290"/>
      <c r="Y889" s="290"/>
      <c r="Z889" s="290"/>
      <c r="AA889" s="290"/>
      <c r="AB889" s="290"/>
      <c r="AC889" s="292"/>
    </row>
    <row r="890" spans="3:29" customFormat="1" ht="15" customHeight="1" x14ac:dyDescent="0.25">
      <c r="C890" s="259"/>
      <c r="D890" s="248"/>
      <c r="E890" s="305"/>
      <c r="F890" s="305"/>
      <c r="G890" s="305"/>
      <c r="H890" s="305"/>
      <c r="I890" s="305"/>
      <c r="J890" s="306"/>
      <c r="K890" s="306"/>
      <c r="L890" s="307"/>
      <c r="M890" s="306"/>
      <c r="N890" s="305"/>
      <c r="O890" s="305"/>
      <c r="P890" s="305"/>
      <c r="Q890" s="305"/>
      <c r="R890" s="305"/>
      <c r="S890" s="318"/>
      <c r="T890" s="290"/>
      <c r="U890" s="291"/>
      <c r="V890" s="290"/>
      <c r="W890" s="290"/>
      <c r="X890" s="290"/>
      <c r="Y890" s="290"/>
      <c r="Z890" s="290"/>
      <c r="AA890" s="290"/>
      <c r="AB890" s="290"/>
      <c r="AC890" s="292"/>
    </row>
    <row r="891" spans="3:29" customFormat="1" ht="15" customHeight="1" x14ac:dyDescent="0.25">
      <c r="C891" s="259"/>
      <c r="D891" s="248"/>
      <c r="E891" s="305"/>
      <c r="F891" s="305"/>
      <c r="G891" s="305"/>
      <c r="H891" s="305"/>
      <c r="I891" s="305"/>
      <c r="J891" s="306"/>
      <c r="K891" s="306"/>
      <c r="L891" s="307"/>
      <c r="M891" s="306"/>
      <c r="N891" s="305"/>
      <c r="O891" s="305"/>
      <c r="P891" s="305"/>
      <c r="Q891" s="305"/>
      <c r="R891" s="305"/>
      <c r="S891" s="318"/>
      <c r="T891" s="290"/>
      <c r="U891" s="291"/>
      <c r="V891" s="290"/>
      <c r="W891" s="290"/>
      <c r="X891" s="290"/>
      <c r="Y891" s="290"/>
      <c r="Z891" s="290"/>
      <c r="AA891" s="290"/>
      <c r="AB891" s="290"/>
      <c r="AC891" s="292"/>
    </row>
    <row r="892" spans="3:29" customFormat="1" ht="15" customHeight="1" x14ac:dyDescent="0.25">
      <c r="C892" s="259"/>
      <c r="D892" s="248"/>
      <c r="E892" s="305"/>
      <c r="F892" s="305"/>
      <c r="G892" s="305"/>
      <c r="H892" s="305"/>
      <c r="I892" s="305"/>
      <c r="J892" s="306"/>
      <c r="K892" s="306"/>
      <c r="L892" s="307"/>
      <c r="M892" s="306"/>
      <c r="N892" s="305"/>
      <c r="O892" s="305"/>
      <c r="P892" s="305"/>
      <c r="Q892" s="305"/>
      <c r="R892" s="305"/>
      <c r="S892" s="318"/>
      <c r="T892" s="290"/>
      <c r="U892" s="291"/>
      <c r="V892" s="290"/>
      <c r="W892" s="290"/>
      <c r="X892" s="290"/>
      <c r="Y892" s="290"/>
      <c r="Z892" s="290"/>
      <c r="AA892" s="290"/>
      <c r="AB892" s="290"/>
      <c r="AC892" s="292"/>
    </row>
    <row r="893" spans="3:29" customFormat="1" ht="15" customHeight="1" x14ac:dyDescent="0.25">
      <c r="C893" s="259"/>
      <c r="D893" s="248"/>
      <c r="E893" s="305"/>
      <c r="F893" s="305"/>
      <c r="G893" s="305"/>
      <c r="H893" s="305"/>
      <c r="I893" s="305"/>
      <c r="J893" s="306"/>
      <c r="K893" s="306"/>
      <c r="L893" s="307"/>
      <c r="M893" s="306"/>
      <c r="N893" s="305"/>
      <c r="O893" s="305"/>
      <c r="P893" s="305"/>
      <c r="Q893" s="305"/>
      <c r="R893" s="305"/>
      <c r="S893" s="318"/>
      <c r="T893" s="290"/>
      <c r="U893" s="291"/>
      <c r="V893" s="290"/>
      <c r="W893" s="290"/>
      <c r="X893" s="290"/>
      <c r="Y893" s="290"/>
      <c r="Z893" s="290"/>
      <c r="AA893" s="290"/>
      <c r="AB893" s="290"/>
      <c r="AC893" s="292"/>
    </row>
    <row r="894" spans="3:29" customFormat="1" ht="15" customHeight="1" x14ac:dyDescent="0.25">
      <c r="C894" s="259"/>
      <c r="D894" s="248"/>
      <c r="E894" s="305"/>
      <c r="F894" s="305"/>
      <c r="G894" s="305"/>
      <c r="H894" s="305"/>
      <c r="I894" s="305"/>
      <c r="J894" s="306"/>
      <c r="K894" s="306"/>
      <c r="L894" s="307"/>
      <c r="M894" s="306"/>
      <c r="N894" s="305"/>
      <c r="O894" s="305"/>
      <c r="P894" s="305"/>
      <c r="Q894" s="305"/>
      <c r="R894" s="305"/>
      <c r="S894" s="318"/>
      <c r="T894" s="290"/>
      <c r="U894" s="291"/>
      <c r="V894" s="290"/>
      <c r="W894" s="290"/>
      <c r="X894" s="290"/>
      <c r="Y894" s="290"/>
      <c r="Z894" s="290"/>
      <c r="AA894" s="290"/>
      <c r="AB894" s="290"/>
      <c r="AC894" s="292"/>
    </row>
    <row r="895" spans="3:29" customFormat="1" ht="15" customHeight="1" x14ac:dyDescent="0.25">
      <c r="C895" s="259"/>
      <c r="D895" s="248"/>
      <c r="E895" s="305"/>
      <c r="F895" s="305"/>
      <c r="G895" s="305"/>
      <c r="H895" s="305"/>
      <c r="I895" s="305"/>
      <c r="J895" s="306"/>
      <c r="K895" s="306"/>
      <c r="L895" s="307"/>
      <c r="M895" s="306"/>
      <c r="N895" s="305"/>
      <c r="O895" s="305"/>
      <c r="P895" s="305"/>
      <c r="Q895" s="305"/>
      <c r="R895" s="305"/>
      <c r="S895" s="318"/>
      <c r="T895" s="290"/>
      <c r="U895" s="291"/>
      <c r="V895" s="290"/>
      <c r="W895" s="290"/>
      <c r="X895" s="290"/>
      <c r="Y895" s="290"/>
      <c r="Z895" s="290"/>
      <c r="AA895" s="290"/>
      <c r="AB895" s="290"/>
      <c r="AC895" s="292"/>
    </row>
    <row r="896" spans="3:29" customFormat="1" ht="15" customHeight="1" x14ac:dyDescent="0.25">
      <c r="C896" s="259"/>
      <c r="D896" s="248"/>
      <c r="E896" s="305"/>
      <c r="F896" s="305"/>
      <c r="G896" s="305"/>
      <c r="H896" s="305"/>
      <c r="I896" s="305"/>
      <c r="J896" s="306"/>
      <c r="K896" s="306"/>
      <c r="L896" s="307"/>
      <c r="M896" s="306"/>
      <c r="N896" s="305"/>
      <c r="O896" s="305"/>
      <c r="P896" s="305"/>
      <c r="Q896" s="305"/>
      <c r="R896" s="305"/>
      <c r="S896" s="318"/>
      <c r="T896" s="290"/>
      <c r="U896" s="291"/>
      <c r="V896" s="290"/>
      <c r="W896" s="290"/>
      <c r="X896" s="290"/>
      <c r="Y896" s="290"/>
      <c r="Z896" s="290"/>
      <c r="AA896" s="290"/>
      <c r="AB896" s="290"/>
      <c r="AC896" s="292"/>
    </row>
    <row r="897" spans="3:29" customFormat="1" ht="15" customHeight="1" x14ac:dyDescent="0.25">
      <c r="C897" s="259"/>
      <c r="D897" s="248"/>
      <c r="E897" s="305"/>
      <c r="F897" s="305"/>
      <c r="G897" s="305"/>
      <c r="H897" s="305"/>
      <c r="I897" s="305"/>
      <c r="J897" s="306"/>
      <c r="K897" s="306"/>
      <c r="L897" s="307"/>
      <c r="M897" s="306"/>
      <c r="N897" s="305"/>
      <c r="O897" s="305"/>
      <c r="P897" s="305"/>
      <c r="Q897" s="305"/>
      <c r="R897" s="305"/>
      <c r="S897" s="318"/>
      <c r="T897" s="290"/>
      <c r="U897" s="291"/>
      <c r="V897" s="290"/>
      <c r="W897" s="290"/>
      <c r="X897" s="290"/>
      <c r="Y897" s="290"/>
      <c r="Z897" s="290"/>
      <c r="AA897" s="290"/>
      <c r="AB897" s="290"/>
      <c r="AC897" s="292"/>
    </row>
    <row r="898" spans="3:29" customFormat="1" ht="15" customHeight="1" x14ac:dyDescent="0.25">
      <c r="C898" s="259"/>
      <c r="D898" s="248"/>
      <c r="E898" s="305"/>
      <c r="F898" s="305"/>
      <c r="G898" s="305"/>
      <c r="H898" s="305"/>
      <c r="I898" s="305"/>
      <c r="J898" s="306"/>
      <c r="K898" s="306"/>
      <c r="L898" s="307"/>
      <c r="M898" s="306"/>
      <c r="N898" s="305"/>
      <c r="O898" s="305"/>
      <c r="P898" s="305"/>
      <c r="Q898" s="305"/>
      <c r="R898" s="305"/>
      <c r="S898" s="318"/>
      <c r="T898" s="290"/>
      <c r="U898" s="291"/>
      <c r="V898" s="290"/>
      <c r="W898" s="290"/>
      <c r="X898" s="290"/>
      <c r="Y898" s="290"/>
      <c r="Z898" s="290"/>
      <c r="AA898" s="290"/>
      <c r="AB898" s="290"/>
      <c r="AC898" s="292"/>
    </row>
    <row r="899" spans="3:29" customFormat="1" ht="15" customHeight="1" x14ac:dyDescent="0.25">
      <c r="C899" s="259"/>
      <c r="D899" s="248"/>
      <c r="E899" s="305"/>
      <c r="F899" s="305"/>
      <c r="G899" s="305"/>
      <c r="H899" s="305"/>
      <c r="I899" s="305"/>
      <c r="J899" s="306"/>
      <c r="K899" s="306"/>
      <c r="L899" s="307"/>
      <c r="M899" s="306"/>
      <c r="N899" s="305"/>
      <c r="O899" s="305"/>
      <c r="P899" s="305"/>
      <c r="Q899" s="305"/>
      <c r="R899" s="305"/>
      <c r="S899" s="318"/>
      <c r="T899" s="290"/>
      <c r="U899" s="291"/>
      <c r="V899" s="290"/>
      <c r="W899" s="290"/>
      <c r="X899" s="290"/>
      <c r="Y899" s="290"/>
      <c r="Z899" s="290"/>
      <c r="AA899" s="290"/>
      <c r="AB899" s="290"/>
      <c r="AC899" s="292"/>
    </row>
    <row r="900" spans="3:29" customFormat="1" ht="15" customHeight="1" x14ac:dyDescent="0.25">
      <c r="C900" s="259"/>
      <c r="D900" s="248"/>
      <c r="E900" s="305"/>
      <c r="F900" s="305"/>
      <c r="G900" s="305"/>
      <c r="H900" s="305"/>
      <c r="I900" s="305"/>
      <c r="J900" s="306"/>
      <c r="K900" s="306"/>
      <c r="L900" s="307"/>
      <c r="M900" s="306"/>
      <c r="N900" s="305"/>
      <c r="O900" s="305"/>
      <c r="P900" s="305"/>
      <c r="Q900" s="305"/>
      <c r="R900" s="305"/>
      <c r="S900" s="318"/>
      <c r="T900" s="290"/>
      <c r="U900" s="291"/>
      <c r="V900" s="290"/>
      <c r="W900" s="290"/>
      <c r="X900" s="290"/>
      <c r="Y900" s="290"/>
      <c r="Z900" s="290"/>
      <c r="AA900" s="290"/>
      <c r="AB900" s="290"/>
      <c r="AC900" s="292"/>
    </row>
    <row r="901" spans="3:29" customFormat="1" ht="15" customHeight="1" x14ac:dyDescent="0.25">
      <c r="C901" s="259"/>
      <c r="D901" s="248"/>
      <c r="E901" s="305"/>
      <c r="F901" s="305"/>
      <c r="G901" s="305"/>
      <c r="H901" s="305"/>
      <c r="I901" s="305"/>
      <c r="J901" s="306"/>
      <c r="K901" s="306"/>
      <c r="L901" s="307"/>
      <c r="M901" s="306"/>
      <c r="N901" s="305"/>
      <c r="O901" s="305"/>
      <c r="P901" s="305"/>
      <c r="Q901" s="305"/>
      <c r="R901" s="305"/>
      <c r="S901" s="318"/>
      <c r="T901" s="290"/>
      <c r="U901" s="291"/>
      <c r="V901" s="290"/>
      <c r="W901" s="290"/>
      <c r="X901" s="290"/>
      <c r="Y901" s="290"/>
      <c r="Z901" s="290"/>
      <c r="AA901" s="290"/>
      <c r="AB901" s="290"/>
      <c r="AC901" s="292"/>
    </row>
    <row r="902" spans="3:29" customFormat="1" ht="15" customHeight="1" x14ac:dyDescent="0.25">
      <c r="C902" s="259"/>
      <c r="D902" s="248"/>
      <c r="E902" s="305"/>
      <c r="F902" s="305"/>
      <c r="G902" s="305"/>
      <c r="H902" s="305"/>
      <c r="I902" s="305"/>
      <c r="J902" s="306"/>
      <c r="K902" s="306"/>
      <c r="L902" s="307"/>
      <c r="M902" s="306"/>
      <c r="N902" s="305"/>
      <c r="O902" s="305"/>
      <c r="P902" s="305"/>
      <c r="Q902" s="305"/>
      <c r="R902" s="305"/>
      <c r="S902" s="318"/>
      <c r="T902" s="290"/>
      <c r="U902" s="291"/>
      <c r="V902" s="290"/>
      <c r="W902" s="290"/>
      <c r="X902" s="290"/>
      <c r="Y902" s="290"/>
      <c r="Z902" s="290"/>
      <c r="AA902" s="290"/>
      <c r="AB902" s="290"/>
      <c r="AC902" s="292"/>
    </row>
    <row r="903" spans="3:29" customFormat="1" ht="15" customHeight="1" x14ac:dyDescent="0.25">
      <c r="C903" s="259"/>
      <c r="D903" s="248"/>
      <c r="E903" s="305"/>
      <c r="F903" s="305"/>
      <c r="G903" s="305"/>
      <c r="H903" s="305"/>
      <c r="I903" s="305"/>
      <c r="J903" s="306"/>
      <c r="K903" s="306"/>
      <c r="L903" s="307"/>
      <c r="M903" s="306"/>
      <c r="N903" s="305"/>
      <c r="O903" s="305"/>
      <c r="P903" s="305"/>
      <c r="Q903" s="305"/>
      <c r="R903" s="305"/>
      <c r="S903" s="318"/>
      <c r="T903" s="290"/>
      <c r="U903" s="291"/>
      <c r="V903" s="290"/>
      <c r="W903" s="290"/>
      <c r="X903" s="290"/>
      <c r="Y903" s="290"/>
      <c r="Z903" s="290"/>
      <c r="AA903" s="290"/>
      <c r="AB903" s="290"/>
      <c r="AC903" s="292"/>
    </row>
    <row r="904" spans="3:29" customFormat="1" ht="15" customHeight="1" x14ac:dyDescent="0.25">
      <c r="C904" s="259"/>
      <c r="D904" s="248"/>
      <c r="E904" s="305"/>
      <c r="F904" s="305"/>
      <c r="G904" s="305"/>
      <c r="H904" s="305"/>
      <c r="I904" s="305"/>
      <c r="J904" s="306"/>
      <c r="K904" s="306"/>
      <c r="L904" s="307"/>
      <c r="M904" s="306"/>
      <c r="N904" s="305"/>
      <c r="O904" s="305"/>
      <c r="P904" s="305"/>
      <c r="Q904" s="305"/>
      <c r="R904" s="305"/>
      <c r="S904" s="318"/>
      <c r="T904" s="290"/>
      <c r="U904" s="291"/>
      <c r="V904" s="290"/>
      <c r="W904" s="290"/>
      <c r="X904" s="290"/>
      <c r="Y904" s="290"/>
      <c r="Z904" s="290"/>
      <c r="AA904" s="290"/>
      <c r="AB904" s="290"/>
      <c r="AC904" s="292"/>
    </row>
    <row r="905" spans="3:29" customFormat="1" ht="15" customHeight="1" x14ac:dyDescent="0.25">
      <c r="C905" s="259"/>
      <c r="D905" s="248"/>
      <c r="E905" s="305"/>
      <c r="F905" s="305"/>
      <c r="G905" s="305"/>
      <c r="H905" s="305"/>
      <c r="I905" s="305"/>
      <c r="J905" s="306"/>
      <c r="K905" s="306"/>
      <c r="L905" s="307"/>
      <c r="M905" s="306"/>
      <c r="N905" s="305"/>
      <c r="O905" s="305"/>
      <c r="P905" s="305"/>
      <c r="Q905" s="305"/>
      <c r="R905" s="305"/>
      <c r="S905" s="318"/>
      <c r="T905" s="290"/>
      <c r="U905" s="291"/>
      <c r="V905" s="290"/>
      <c r="W905" s="290"/>
      <c r="X905" s="290"/>
      <c r="Y905" s="290"/>
      <c r="Z905" s="290"/>
      <c r="AA905" s="290"/>
      <c r="AB905" s="290"/>
      <c r="AC905" s="292"/>
    </row>
    <row r="906" spans="3:29" customFormat="1" ht="15" customHeight="1" x14ac:dyDescent="0.25">
      <c r="C906" s="259"/>
      <c r="D906" s="172"/>
      <c r="E906" s="305"/>
      <c r="F906" s="305"/>
      <c r="G906" s="305"/>
      <c r="H906" s="305"/>
      <c r="I906" s="305"/>
      <c r="J906" s="306"/>
      <c r="K906" s="306"/>
      <c r="L906" s="307"/>
      <c r="M906" s="306"/>
      <c r="N906" s="305"/>
      <c r="O906" s="305"/>
      <c r="P906" s="305"/>
      <c r="Q906" s="305"/>
      <c r="R906" s="305"/>
      <c r="S906" s="318"/>
      <c r="T906" s="290"/>
      <c r="U906" s="291"/>
      <c r="V906" s="290"/>
      <c r="W906" s="290"/>
      <c r="X906" s="290"/>
      <c r="Y906" s="290"/>
      <c r="Z906" s="290"/>
      <c r="AA906" s="290"/>
      <c r="AB906" s="290"/>
      <c r="AC906" s="292"/>
    </row>
    <row r="907" spans="3:29" customFormat="1" ht="15" customHeight="1" x14ac:dyDescent="0.25">
      <c r="C907" s="259"/>
      <c r="D907" s="172"/>
      <c r="E907" s="305"/>
      <c r="F907" s="305"/>
      <c r="G907" s="305"/>
      <c r="H907" s="305"/>
      <c r="I907" s="305"/>
      <c r="J907" s="306"/>
      <c r="K907" s="306"/>
      <c r="L907" s="307"/>
      <c r="M907" s="306"/>
      <c r="N907" s="305"/>
      <c r="O907" s="305"/>
      <c r="P907" s="305"/>
      <c r="Q907" s="305"/>
      <c r="R907" s="305"/>
      <c r="S907" s="318"/>
      <c r="T907" s="290"/>
      <c r="U907" s="291"/>
      <c r="V907" s="290"/>
      <c r="W907" s="290"/>
      <c r="X907" s="290"/>
      <c r="Y907" s="290"/>
      <c r="Z907" s="290"/>
      <c r="AA907" s="290"/>
      <c r="AB907" s="290"/>
      <c r="AC907" s="292"/>
    </row>
    <row r="908" spans="3:29" customFormat="1" ht="15" customHeight="1" x14ac:dyDescent="0.25">
      <c r="C908" s="259"/>
      <c r="D908" s="172"/>
      <c r="E908" s="305"/>
      <c r="F908" s="305"/>
      <c r="G908" s="305"/>
      <c r="H908" s="305"/>
      <c r="I908" s="305"/>
      <c r="J908" s="306"/>
      <c r="K908" s="306"/>
      <c r="L908" s="307"/>
      <c r="M908" s="306"/>
      <c r="N908" s="305"/>
      <c r="O908" s="305"/>
      <c r="P908" s="305"/>
      <c r="Q908" s="305"/>
      <c r="R908" s="305"/>
      <c r="S908" s="318"/>
      <c r="T908" s="290"/>
      <c r="U908" s="291"/>
      <c r="V908" s="290"/>
      <c r="W908" s="290"/>
      <c r="X908" s="290"/>
      <c r="Y908" s="290"/>
      <c r="Z908" s="290"/>
      <c r="AA908" s="290"/>
      <c r="AB908" s="290"/>
      <c r="AC908" s="292"/>
    </row>
    <row r="909" spans="3:29" customFormat="1" ht="15" customHeight="1" x14ac:dyDescent="0.25">
      <c r="C909" s="259"/>
      <c r="D909" s="172"/>
      <c r="E909" s="305"/>
      <c r="F909" s="305"/>
      <c r="G909" s="305"/>
      <c r="H909" s="305"/>
      <c r="I909" s="305"/>
      <c r="J909" s="306"/>
      <c r="K909" s="306"/>
      <c r="L909" s="307"/>
      <c r="M909" s="306"/>
      <c r="N909" s="305"/>
      <c r="O909" s="305"/>
      <c r="P909" s="305"/>
      <c r="Q909" s="305"/>
      <c r="R909" s="305"/>
      <c r="S909" s="318"/>
      <c r="T909" s="290"/>
      <c r="U909" s="291"/>
      <c r="V909" s="290"/>
      <c r="W909" s="290"/>
      <c r="X909" s="290"/>
      <c r="Y909" s="290"/>
      <c r="Z909" s="290"/>
      <c r="AA909" s="290"/>
      <c r="AB909" s="290"/>
      <c r="AC909" s="292"/>
    </row>
    <row r="910" spans="3:29" customFormat="1" ht="15" customHeight="1" x14ac:dyDescent="0.25">
      <c r="C910" s="259"/>
      <c r="D910" s="172"/>
      <c r="E910" s="150"/>
      <c r="F910" s="150"/>
      <c r="G910" s="150"/>
      <c r="H910" s="151"/>
      <c r="I910" s="150"/>
      <c r="J910" s="147"/>
      <c r="K910" s="147"/>
      <c r="L910" s="152"/>
      <c r="M910" s="147"/>
      <c r="N910" s="319"/>
      <c r="O910" s="305"/>
      <c r="P910" s="305"/>
      <c r="Q910" s="305"/>
      <c r="R910" s="305"/>
      <c r="S910" s="318"/>
      <c r="T910" s="290"/>
      <c r="U910" s="291"/>
      <c r="V910" s="290"/>
      <c r="W910" s="290"/>
      <c r="X910" s="290"/>
      <c r="Y910" s="290"/>
      <c r="Z910" s="290"/>
      <c r="AA910" s="290"/>
      <c r="AB910" s="290"/>
      <c r="AC910" s="292"/>
    </row>
    <row r="911" spans="3:29" customFormat="1" ht="15" customHeight="1" x14ac:dyDescent="0.25">
      <c r="C911" s="259"/>
      <c r="D911" s="172"/>
      <c r="E911" s="150"/>
      <c r="F911" s="150"/>
      <c r="G911" s="150"/>
      <c r="H911" s="151"/>
      <c r="I911" s="150"/>
      <c r="J911" s="147"/>
      <c r="K911" s="147"/>
      <c r="L911" s="152"/>
      <c r="M911" s="147"/>
      <c r="N911" s="319"/>
      <c r="O911" s="305"/>
      <c r="P911" s="305"/>
      <c r="Q911" s="305"/>
      <c r="R911" s="305"/>
      <c r="S911" s="318"/>
      <c r="T911" s="290"/>
      <c r="U911" s="291"/>
      <c r="V911" s="290"/>
      <c r="W911" s="290"/>
      <c r="X911" s="290"/>
      <c r="Y911" s="290"/>
      <c r="Z911" s="290"/>
      <c r="AA911" s="290"/>
      <c r="AB911" s="290"/>
      <c r="AC911" s="292"/>
    </row>
    <row r="912" spans="3:29" customFormat="1" ht="15" customHeight="1" x14ac:dyDescent="0.25">
      <c r="C912" s="259"/>
      <c r="D912" s="172"/>
      <c r="E912" s="150"/>
      <c r="F912" s="150"/>
      <c r="G912" s="150"/>
      <c r="H912" s="151"/>
      <c r="I912" s="150"/>
      <c r="J912" s="147"/>
      <c r="K912" s="147"/>
      <c r="L912" s="152"/>
      <c r="M912" s="147"/>
      <c r="N912" s="319"/>
      <c r="O912" s="305"/>
      <c r="P912" s="305"/>
      <c r="Q912" s="305"/>
      <c r="R912" s="305"/>
      <c r="S912" s="318"/>
      <c r="T912" s="290"/>
      <c r="U912" s="291"/>
      <c r="V912" s="290"/>
      <c r="W912" s="290"/>
      <c r="X912" s="290"/>
      <c r="Y912" s="290"/>
      <c r="Z912" s="290"/>
      <c r="AA912" s="290"/>
      <c r="AB912" s="290"/>
      <c r="AC912" s="292"/>
    </row>
    <row r="913" spans="1:810" customFormat="1" ht="15" customHeight="1" x14ac:dyDescent="0.25">
      <c r="C913" s="259"/>
      <c r="D913" s="172"/>
      <c r="E913" s="150"/>
      <c r="F913" s="150"/>
      <c r="G913" s="150"/>
      <c r="H913" s="151"/>
      <c r="I913" s="150"/>
      <c r="J913" s="147"/>
      <c r="K913" s="147"/>
      <c r="L913" s="152"/>
      <c r="M913" s="147"/>
      <c r="N913" s="319"/>
      <c r="O913" s="151"/>
      <c r="P913" s="154"/>
      <c r="Q913" s="155"/>
      <c r="R913" s="156"/>
      <c r="S913" s="318"/>
      <c r="T913" s="290"/>
      <c r="U913" s="291"/>
      <c r="V913" s="290"/>
      <c r="W913" s="290"/>
      <c r="X913" s="290"/>
      <c r="Y913" s="290"/>
      <c r="Z913" s="290"/>
      <c r="AA913" s="290"/>
      <c r="AB913" s="290"/>
      <c r="AC913" s="292"/>
    </row>
    <row r="914" spans="1:810" x14ac:dyDescent="0.3">
      <c r="A914" s="133"/>
      <c r="B914" s="133"/>
      <c r="S914" s="318"/>
      <c r="T914" s="290"/>
      <c r="U914" s="291"/>
      <c r="V914" s="290"/>
      <c r="W914" s="320"/>
      <c r="X914" s="320"/>
      <c r="Y914" s="320"/>
      <c r="Z914" s="320"/>
      <c r="AA914" s="320"/>
      <c r="AB914" s="320"/>
      <c r="AC914" s="321"/>
      <c r="AD914" s="133"/>
      <c r="AE914" s="133"/>
      <c r="AF914" s="133"/>
      <c r="AG914" s="133"/>
      <c r="AH914" s="133"/>
      <c r="AI914" s="133"/>
      <c r="AJ914" s="133"/>
      <c r="AK914" s="133"/>
      <c r="AL914" s="133"/>
      <c r="AM914" s="133"/>
      <c r="AN914" s="133"/>
      <c r="AO914" s="133"/>
      <c r="AP914" s="133"/>
      <c r="AQ914" s="133"/>
      <c r="AR914" s="133"/>
      <c r="AS914" s="133"/>
      <c r="AT914" s="133"/>
      <c r="AU914" s="133"/>
      <c r="AV914" s="133"/>
      <c r="AW914" s="133"/>
      <c r="AX914" s="133"/>
      <c r="AY914" s="133"/>
      <c r="AZ914" s="133"/>
      <c r="BA914" s="133"/>
      <c r="BB914" s="133"/>
      <c r="BC914" s="133"/>
      <c r="BD914" s="133"/>
      <c r="BE914" s="133"/>
      <c r="BF914" s="133"/>
      <c r="BG914" s="133"/>
      <c r="BH914" s="133"/>
      <c r="BI914" s="133"/>
      <c r="BJ914" s="133"/>
      <c r="BK914" s="133"/>
      <c r="BL914" s="133"/>
      <c r="BM914" s="133"/>
      <c r="BN914" s="133"/>
      <c r="BO914" s="133"/>
      <c r="BP914" s="133"/>
      <c r="BQ914" s="133"/>
      <c r="BR914" s="133"/>
      <c r="BS914" s="133"/>
      <c r="BT914" s="133"/>
      <c r="BU914" s="133"/>
      <c r="BV914" s="133"/>
      <c r="BW914" s="133"/>
      <c r="BX914" s="133"/>
      <c r="BY914" s="133"/>
      <c r="BZ914" s="133"/>
      <c r="CA914" s="133"/>
      <c r="CB914" s="133"/>
      <c r="CC914" s="133"/>
      <c r="CD914" s="133"/>
      <c r="CE914" s="133"/>
      <c r="CF914" s="133"/>
      <c r="CG914" s="133"/>
      <c r="CH914" s="133"/>
      <c r="CI914" s="133"/>
      <c r="CJ914" s="133"/>
      <c r="CK914" s="133"/>
      <c r="CL914" s="133"/>
      <c r="CM914" s="133"/>
      <c r="CN914" s="133"/>
      <c r="CO914" s="133"/>
      <c r="CP914" s="133"/>
      <c r="CQ914" s="133"/>
      <c r="CR914" s="133"/>
      <c r="CS914" s="133"/>
      <c r="CT914" s="133"/>
      <c r="CU914" s="133"/>
      <c r="CV914" s="133"/>
      <c r="CW914" s="133"/>
      <c r="CX914" s="133"/>
      <c r="CY914" s="133"/>
      <c r="CZ914" s="133"/>
      <c r="DA914" s="133"/>
      <c r="DB914" s="133"/>
      <c r="DC914" s="133"/>
      <c r="DD914" s="133"/>
      <c r="DE914" s="133"/>
      <c r="DF914" s="133"/>
      <c r="DG914" s="133"/>
      <c r="DH914" s="133"/>
      <c r="DI914" s="133"/>
      <c r="DJ914" s="133"/>
      <c r="DK914" s="133"/>
      <c r="DL914" s="133"/>
      <c r="DM914" s="133"/>
      <c r="DN914" s="133"/>
      <c r="DO914" s="133"/>
      <c r="DP914" s="133"/>
      <c r="DQ914" s="133"/>
      <c r="DR914" s="133"/>
      <c r="DS914" s="133"/>
      <c r="DT914" s="133"/>
      <c r="DU914" s="133"/>
      <c r="DV914" s="133"/>
      <c r="DW914" s="133"/>
      <c r="DX914" s="133"/>
      <c r="DY914" s="133"/>
      <c r="DZ914" s="133"/>
      <c r="EA914" s="133"/>
      <c r="EB914" s="133"/>
      <c r="EC914" s="133"/>
      <c r="ED914" s="133"/>
      <c r="EE914" s="133"/>
      <c r="EF914" s="133"/>
      <c r="EG914" s="133"/>
      <c r="EH914" s="133"/>
      <c r="EI914" s="133"/>
      <c r="EJ914" s="133"/>
      <c r="EK914" s="133"/>
      <c r="EL914" s="133"/>
      <c r="EM914" s="133"/>
      <c r="EN914" s="133"/>
      <c r="EO914" s="133"/>
      <c r="EP914" s="133"/>
      <c r="EQ914" s="133"/>
      <c r="ER914" s="133"/>
      <c r="ES914" s="133"/>
      <c r="ET914" s="133"/>
      <c r="EU914" s="133"/>
      <c r="EV914" s="133"/>
      <c r="EW914" s="133"/>
      <c r="EX914" s="133"/>
      <c r="EY914" s="133"/>
      <c r="EZ914" s="133"/>
      <c r="FA914" s="133"/>
      <c r="FB914" s="133"/>
      <c r="FC914" s="133"/>
      <c r="FD914" s="133"/>
      <c r="FE914" s="133"/>
      <c r="FF914" s="133"/>
      <c r="FG914" s="133"/>
      <c r="FH914" s="133"/>
      <c r="FI914" s="133"/>
      <c r="FJ914" s="133"/>
      <c r="FK914" s="133"/>
      <c r="FL914" s="133"/>
      <c r="FM914" s="133"/>
      <c r="FN914" s="133"/>
      <c r="FO914" s="133"/>
      <c r="FP914" s="133"/>
      <c r="FQ914" s="133"/>
      <c r="FR914" s="133"/>
      <c r="FS914" s="133"/>
      <c r="FT914" s="133"/>
      <c r="FU914" s="133"/>
      <c r="FV914" s="133"/>
      <c r="FW914" s="133"/>
      <c r="FX914" s="133"/>
      <c r="FY914" s="133"/>
      <c r="FZ914" s="133"/>
      <c r="GA914" s="133"/>
      <c r="GB914" s="133"/>
      <c r="GC914" s="133"/>
      <c r="GD914" s="133"/>
      <c r="GE914" s="133"/>
      <c r="GF914" s="133"/>
      <c r="GG914" s="133"/>
      <c r="GH914" s="133"/>
      <c r="GI914" s="133"/>
      <c r="GJ914" s="133"/>
      <c r="GK914" s="133"/>
      <c r="GL914" s="133"/>
      <c r="GM914" s="133"/>
      <c r="GN914" s="133"/>
      <c r="GO914" s="133"/>
      <c r="GP914" s="133"/>
      <c r="GQ914" s="133"/>
      <c r="GR914" s="133"/>
      <c r="GS914" s="133"/>
      <c r="GT914" s="133"/>
      <c r="GU914" s="133"/>
      <c r="GV914" s="133"/>
      <c r="GW914" s="133"/>
      <c r="GX914" s="133"/>
      <c r="GY914" s="133"/>
      <c r="GZ914" s="133"/>
      <c r="HA914" s="133"/>
      <c r="HB914" s="133"/>
      <c r="HC914" s="133"/>
      <c r="HD914" s="133"/>
      <c r="HE914" s="133"/>
      <c r="HF914" s="133"/>
      <c r="HG914" s="133"/>
      <c r="HH914" s="133"/>
      <c r="HI914" s="133"/>
      <c r="HJ914" s="133"/>
      <c r="HK914" s="133"/>
      <c r="HL914" s="133"/>
      <c r="HM914" s="133"/>
      <c r="HN914" s="133"/>
      <c r="HO914" s="133"/>
      <c r="HP914" s="133"/>
      <c r="HQ914" s="133"/>
      <c r="HR914" s="133"/>
      <c r="HS914" s="133"/>
      <c r="HT914" s="133"/>
      <c r="HU914" s="133"/>
      <c r="HV914" s="133"/>
      <c r="HW914" s="133"/>
      <c r="HX914" s="133"/>
      <c r="HY914" s="133"/>
      <c r="HZ914" s="133"/>
      <c r="IA914" s="133"/>
      <c r="IB914" s="133"/>
      <c r="IC914" s="133"/>
      <c r="ID914" s="133"/>
      <c r="IE914" s="133"/>
      <c r="IF914" s="133"/>
      <c r="IG914" s="133"/>
      <c r="IH914" s="133"/>
      <c r="II914" s="133"/>
      <c r="IJ914" s="133"/>
      <c r="IK914" s="133"/>
      <c r="IL914" s="133"/>
      <c r="IM914" s="133"/>
      <c r="IN914" s="133"/>
      <c r="IO914" s="133"/>
      <c r="IP914" s="133"/>
      <c r="IQ914" s="133"/>
      <c r="IR914" s="133"/>
      <c r="IS914" s="133"/>
      <c r="IT914" s="133"/>
      <c r="IU914" s="133"/>
      <c r="IV914" s="133"/>
      <c r="IW914" s="133"/>
      <c r="IX914" s="133"/>
      <c r="IY914" s="133"/>
      <c r="IZ914" s="133"/>
      <c r="JA914" s="133"/>
      <c r="JB914" s="133"/>
      <c r="JC914" s="133"/>
      <c r="JD914" s="133"/>
      <c r="JE914" s="133"/>
      <c r="JF914" s="133"/>
      <c r="JG914" s="133"/>
      <c r="JH914" s="133"/>
      <c r="JI914" s="133"/>
      <c r="JJ914" s="133"/>
      <c r="JK914" s="133"/>
      <c r="JL914" s="133"/>
      <c r="JM914" s="133"/>
      <c r="JN914" s="133"/>
      <c r="JO914" s="133"/>
      <c r="JP914" s="133"/>
      <c r="JQ914" s="133"/>
      <c r="JR914" s="133"/>
      <c r="JS914" s="133"/>
      <c r="JT914" s="133"/>
      <c r="JU914" s="133"/>
      <c r="JV914" s="133"/>
      <c r="JW914" s="133"/>
      <c r="JX914" s="133"/>
      <c r="JY914" s="133"/>
      <c r="JZ914" s="133"/>
      <c r="KA914" s="133"/>
      <c r="KB914" s="133"/>
      <c r="KC914" s="133"/>
      <c r="KD914" s="133"/>
      <c r="KE914" s="133"/>
      <c r="KF914" s="133"/>
      <c r="KG914" s="133"/>
      <c r="KH914" s="133"/>
      <c r="KI914" s="133"/>
      <c r="KJ914" s="133"/>
      <c r="KK914" s="133"/>
      <c r="KL914" s="133"/>
      <c r="KM914" s="133"/>
      <c r="KN914" s="133"/>
      <c r="KO914" s="133"/>
      <c r="KP914" s="133"/>
      <c r="KQ914" s="133"/>
      <c r="KR914" s="133"/>
      <c r="KS914" s="133"/>
      <c r="KT914" s="133"/>
      <c r="KU914" s="133"/>
      <c r="KV914" s="133"/>
      <c r="KW914" s="133"/>
      <c r="KX914" s="133"/>
      <c r="KY914" s="133"/>
      <c r="KZ914" s="133"/>
      <c r="LA914" s="133"/>
      <c r="LB914" s="133"/>
      <c r="LC914" s="133"/>
      <c r="LD914" s="133"/>
      <c r="LE914" s="133"/>
      <c r="LF914" s="133"/>
      <c r="LG914" s="133"/>
      <c r="LH914" s="133"/>
      <c r="LI914" s="133"/>
      <c r="LJ914" s="133"/>
      <c r="LK914" s="133"/>
      <c r="LL914" s="133"/>
      <c r="LM914" s="133"/>
      <c r="LN914" s="133"/>
      <c r="LO914" s="133"/>
      <c r="LP914" s="133"/>
      <c r="LQ914" s="133"/>
      <c r="LR914" s="133"/>
      <c r="LS914" s="133"/>
      <c r="LT914" s="133"/>
      <c r="LU914" s="133"/>
      <c r="LV914" s="133"/>
      <c r="LW914" s="133"/>
      <c r="LX914" s="133"/>
      <c r="LY914" s="133"/>
      <c r="LZ914" s="133"/>
      <c r="MA914" s="133"/>
      <c r="MB914" s="133"/>
      <c r="MC914" s="133"/>
      <c r="MD914" s="133"/>
      <c r="ME914" s="133"/>
      <c r="MF914" s="133"/>
      <c r="MG914" s="133"/>
      <c r="MH914" s="133"/>
      <c r="MI914" s="133"/>
      <c r="MJ914" s="133"/>
      <c r="MK914" s="133"/>
      <c r="ML914" s="133"/>
      <c r="MM914" s="133"/>
      <c r="MN914" s="133"/>
      <c r="MO914" s="133"/>
      <c r="MP914" s="133"/>
      <c r="MQ914" s="133"/>
      <c r="MR914" s="133"/>
      <c r="MS914" s="133"/>
      <c r="MT914" s="133"/>
      <c r="MU914" s="133"/>
      <c r="MV914" s="133"/>
      <c r="MW914" s="133"/>
      <c r="MX914" s="133"/>
      <c r="MY914" s="133"/>
      <c r="MZ914" s="133"/>
      <c r="NA914" s="133"/>
      <c r="NB914" s="133"/>
      <c r="NC914" s="133"/>
      <c r="ND914" s="133"/>
      <c r="NE914" s="133"/>
      <c r="NF914" s="133"/>
      <c r="NG914" s="133"/>
      <c r="NH914" s="133"/>
      <c r="NI914" s="133"/>
      <c r="NJ914" s="133"/>
      <c r="NK914" s="133"/>
      <c r="NL914" s="133"/>
      <c r="NM914" s="133"/>
      <c r="NN914" s="133"/>
      <c r="NO914" s="133"/>
      <c r="NP914" s="133"/>
      <c r="NQ914" s="133"/>
      <c r="NR914" s="133"/>
      <c r="NS914" s="133"/>
      <c r="NT914" s="133"/>
      <c r="NU914" s="133"/>
      <c r="NV914" s="133"/>
      <c r="NW914" s="133"/>
      <c r="NX914" s="133"/>
      <c r="NY914" s="133"/>
      <c r="NZ914" s="133"/>
      <c r="OA914" s="133"/>
      <c r="OB914" s="133"/>
      <c r="OC914" s="133"/>
      <c r="OD914" s="133"/>
      <c r="OE914" s="133"/>
      <c r="OF914" s="133"/>
      <c r="OG914" s="133"/>
      <c r="OH914" s="133"/>
      <c r="OI914" s="133"/>
      <c r="OJ914" s="133"/>
      <c r="OK914" s="133"/>
      <c r="OL914" s="133"/>
      <c r="OM914" s="133"/>
      <c r="ON914" s="133"/>
      <c r="OO914" s="133"/>
      <c r="OP914" s="133"/>
      <c r="OQ914" s="133"/>
      <c r="OR914" s="133"/>
      <c r="OS914" s="133"/>
      <c r="OT914" s="133"/>
      <c r="OU914" s="133"/>
      <c r="OV914" s="133"/>
      <c r="OW914" s="133"/>
      <c r="OX914" s="133"/>
      <c r="OY914" s="133"/>
      <c r="OZ914" s="133"/>
      <c r="PA914" s="133"/>
      <c r="PB914" s="133"/>
      <c r="PC914" s="133"/>
      <c r="PD914" s="133"/>
      <c r="PE914" s="133"/>
      <c r="PF914" s="133"/>
      <c r="PG914" s="133"/>
      <c r="PH914" s="133"/>
      <c r="PI914" s="133"/>
      <c r="PJ914" s="133"/>
      <c r="PK914" s="133"/>
      <c r="PL914" s="133"/>
      <c r="PM914" s="133"/>
      <c r="PN914" s="133"/>
      <c r="PO914" s="133"/>
      <c r="PP914" s="133"/>
      <c r="PQ914" s="133"/>
      <c r="PR914" s="133"/>
      <c r="PS914" s="133"/>
      <c r="PT914" s="133"/>
      <c r="PU914" s="133"/>
      <c r="PV914" s="133"/>
      <c r="PW914" s="133"/>
      <c r="PX914" s="133"/>
      <c r="PY914" s="133"/>
      <c r="PZ914" s="133"/>
      <c r="QA914" s="133"/>
      <c r="QB914" s="133"/>
      <c r="QC914" s="133"/>
      <c r="QD914" s="133"/>
      <c r="QE914" s="133"/>
      <c r="QF914" s="133"/>
      <c r="QG914" s="133"/>
      <c r="QH914" s="133"/>
      <c r="QI914" s="133"/>
      <c r="QJ914" s="133"/>
      <c r="QK914" s="133"/>
      <c r="QL914" s="133"/>
      <c r="QM914" s="133"/>
      <c r="QN914" s="133"/>
      <c r="QO914" s="133"/>
      <c r="QP914" s="133"/>
      <c r="QQ914" s="133"/>
      <c r="QR914" s="133"/>
      <c r="QS914" s="133"/>
      <c r="QT914" s="133"/>
      <c r="QU914" s="133"/>
      <c r="QV914" s="133"/>
      <c r="QW914" s="133"/>
      <c r="QX914" s="133"/>
      <c r="QY914" s="133"/>
      <c r="QZ914" s="133"/>
      <c r="RA914" s="133"/>
      <c r="RB914" s="133"/>
      <c r="RC914" s="133"/>
      <c r="RD914" s="133"/>
      <c r="RE914" s="133"/>
      <c r="RF914" s="133"/>
      <c r="RG914" s="133"/>
      <c r="RH914" s="133"/>
      <c r="RI914" s="133"/>
      <c r="RJ914" s="133"/>
      <c r="RK914" s="133"/>
      <c r="RL914" s="133"/>
      <c r="RM914" s="133"/>
      <c r="RN914" s="133"/>
      <c r="RO914" s="133"/>
      <c r="RP914" s="133"/>
      <c r="RQ914" s="133"/>
      <c r="RR914" s="133"/>
      <c r="RS914" s="133"/>
      <c r="RT914" s="133"/>
      <c r="RU914" s="133"/>
      <c r="RV914" s="133"/>
      <c r="RW914" s="133"/>
      <c r="RX914" s="133"/>
      <c r="RY914" s="133"/>
      <c r="RZ914" s="133"/>
      <c r="SA914" s="133"/>
      <c r="SB914" s="133"/>
      <c r="SC914" s="133"/>
      <c r="SD914" s="133"/>
      <c r="SE914" s="133"/>
      <c r="SF914" s="133"/>
      <c r="SG914" s="133"/>
      <c r="SH914" s="133"/>
      <c r="SI914" s="133"/>
      <c r="SJ914" s="133"/>
      <c r="SK914" s="133"/>
      <c r="SL914" s="133"/>
      <c r="SM914" s="133"/>
      <c r="SN914" s="133"/>
      <c r="SO914" s="133"/>
      <c r="SP914" s="133"/>
      <c r="SQ914" s="133"/>
      <c r="SR914" s="133"/>
      <c r="SS914" s="133"/>
      <c r="ST914" s="133"/>
      <c r="SU914" s="133"/>
      <c r="SV914" s="133"/>
      <c r="SW914" s="133"/>
      <c r="SX914" s="133"/>
      <c r="SY914" s="133"/>
      <c r="SZ914" s="133"/>
      <c r="TA914" s="133"/>
      <c r="TB914" s="133"/>
      <c r="TC914" s="133"/>
      <c r="TD914" s="133"/>
      <c r="TE914" s="133"/>
      <c r="TF914" s="133"/>
      <c r="TG914" s="133"/>
      <c r="TH914" s="133"/>
      <c r="TI914" s="133"/>
      <c r="TJ914" s="133"/>
      <c r="TK914" s="133"/>
      <c r="TL914" s="133"/>
      <c r="TM914" s="133"/>
      <c r="TN914" s="133"/>
      <c r="TO914" s="133"/>
      <c r="TP914" s="133"/>
      <c r="TQ914" s="133"/>
      <c r="TR914" s="133"/>
      <c r="TS914" s="133"/>
      <c r="TT914" s="133"/>
      <c r="TU914" s="133"/>
      <c r="TV914" s="133"/>
      <c r="TW914" s="133"/>
      <c r="TX914" s="133"/>
      <c r="TY914" s="133"/>
      <c r="TZ914" s="133"/>
      <c r="UA914" s="133"/>
      <c r="UB914" s="133"/>
      <c r="UC914" s="133"/>
      <c r="UD914" s="133"/>
      <c r="UE914" s="133"/>
      <c r="UF914" s="133"/>
      <c r="UG914" s="133"/>
      <c r="UH914" s="133"/>
      <c r="UI914" s="133"/>
      <c r="UJ914" s="133"/>
      <c r="UK914" s="133"/>
      <c r="UL914" s="133"/>
      <c r="UM914" s="133"/>
      <c r="UN914" s="133"/>
      <c r="UO914" s="133"/>
      <c r="UP914" s="133"/>
      <c r="UQ914" s="133"/>
      <c r="UR914" s="133"/>
      <c r="US914" s="133"/>
      <c r="UT914" s="133"/>
      <c r="UU914" s="133"/>
      <c r="UV914" s="133"/>
      <c r="UW914" s="133"/>
      <c r="UX914" s="133"/>
      <c r="UY914" s="133"/>
      <c r="UZ914" s="133"/>
      <c r="VA914" s="133"/>
      <c r="VB914" s="133"/>
      <c r="VC914" s="133"/>
      <c r="VD914" s="133"/>
      <c r="VE914" s="133"/>
      <c r="VF914" s="133"/>
      <c r="VG914" s="133"/>
      <c r="VH914" s="133"/>
      <c r="VI914" s="133"/>
      <c r="VJ914" s="133"/>
      <c r="VK914" s="133"/>
      <c r="VL914" s="133"/>
      <c r="VM914" s="133"/>
      <c r="VN914" s="133"/>
      <c r="VO914" s="133"/>
      <c r="VP914" s="133"/>
      <c r="VQ914" s="133"/>
      <c r="VR914" s="133"/>
      <c r="VS914" s="133"/>
      <c r="VT914" s="133"/>
      <c r="VU914" s="133"/>
      <c r="VV914" s="133"/>
      <c r="VW914" s="133"/>
      <c r="VX914" s="133"/>
      <c r="VY914" s="133"/>
      <c r="VZ914" s="133"/>
      <c r="WA914" s="133"/>
      <c r="WB914" s="133"/>
      <c r="WC914" s="133"/>
      <c r="WD914" s="133"/>
      <c r="WE914" s="133"/>
      <c r="WF914" s="133"/>
      <c r="WG914" s="133"/>
      <c r="WH914" s="133"/>
      <c r="WI914" s="133"/>
      <c r="WJ914" s="133"/>
      <c r="WK914" s="133"/>
      <c r="WL914" s="133"/>
      <c r="WM914" s="133"/>
      <c r="WN914" s="133"/>
      <c r="WO914" s="133"/>
      <c r="WP914" s="133"/>
      <c r="WQ914" s="133"/>
      <c r="WR914" s="133"/>
      <c r="WS914" s="133"/>
      <c r="WT914" s="133"/>
      <c r="WU914" s="133"/>
      <c r="WV914" s="133"/>
      <c r="WW914" s="133"/>
      <c r="WX914" s="133"/>
      <c r="WY914" s="133"/>
      <c r="WZ914" s="133"/>
      <c r="XA914" s="133"/>
      <c r="XB914" s="133"/>
      <c r="XC914" s="133"/>
      <c r="XD914" s="133"/>
      <c r="XE914" s="133"/>
      <c r="XF914" s="133"/>
      <c r="XG914" s="133"/>
      <c r="XH914" s="133"/>
      <c r="XI914" s="133"/>
      <c r="XJ914" s="133"/>
      <c r="XK914" s="133"/>
      <c r="XL914" s="133"/>
      <c r="XM914" s="133"/>
      <c r="XN914" s="133"/>
      <c r="XO914" s="133"/>
      <c r="XP914" s="133"/>
      <c r="XQ914" s="133"/>
      <c r="XR914" s="133"/>
      <c r="XS914" s="133"/>
      <c r="XT914" s="133"/>
      <c r="XU914" s="133"/>
      <c r="XV914" s="133"/>
      <c r="XW914" s="133"/>
      <c r="XX914" s="133"/>
      <c r="XY914" s="133"/>
      <c r="XZ914" s="133"/>
      <c r="YA914" s="133"/>
      <c r="YB914" s="133"/>
      <c r="YC914" s="133"/>
      <c r="YD914" s="133"/>
      <c r="YE914" s="133"/>
      <c r="YF914" s="133"/>
      <c r="YG914" s="133"/>
      <c r="YH914" s="133"/>
      <c r="YI914" s="133"/>
      <c r="YJ914" s="133"/>
      <c r="YK914" s="133"/>
      <c r="YL914" s="133"/>
      <c r="YM914" s="133"/>
      <c r="YN914" s="133"/>
      <c r="YO914" s="133"/>
      <c r="YP914" s="133"/>
      <c r="YQ914" s="133"/>
      <c r="YR914" s="133"/>
      <c r="YS914" s="133"/>
      <c r="YT914" s="133"/>
      <c r="YU914" s="133"/>
      <c r="YV914" s="133"/>
      <c r="YW914" s="133"/>
      <c r="YX914" s="133"/>
      <c r="YY914" s="133"/>
      <c r="YZ914" s="133"/>
      <c r="ZA914" s="133"/>
      <c r="ZB914" s="133"/>
      <c r="ZC914" s="133"/>
      <c r="ZD914" s="133"/>
      <c r="ZE914" s="133"/>
      <c r="ZF914" s="133"/>
      <c r="ZG914" s="133"/>
      <c r="ZH914" s="133"/>
      <c r="ZI914" s="133"/>
      <c r="ZJ914" s="133"/>
      <c r="ZK914" s="133"/>
      <c r="ZL914" s="133"/>
      <c r="ZM914" s="133"/>
      <c r="ZN914" s="133"/>
      <c r="ZO914" s="133"/>
      <c r="ZP914" s="133"/>
      <c r="ZQ914" s="133"/>
      <c r="ZR914" s="133"/>
      <c r="ZS914" s="133"/>
      <c r="ZT914" s="133"/>
      <c r="ZU914" s="133"/>
      <c r="ZV914" s="133"/>
      <c r="ZW914" s="133"/>
      <c r="ZX914" s="133"/>
      <c r="ZY914" s="133"/>
      <c r="ZZ914" s="133"/>
      <c r="AAA914" s="133"/>
      <c r="AAB914" s="133"/>
      <c r="AAC914" s="133"/>
      <c r="AAD914" s="133"/>
      <c r="AAE914" s="133"/>
      <c r="AAF914" s="133"/>
      <c r="AAG914" s="133"/>
      <c r="AAH914" s="133"/>
      <c r="AAI914" s="133"/>
      <c r="AAJ914" s="133"/>
      <c r="AAK914" s="133"/>
      <c r="AAL914" s="133"/>
      <c r="AAM914" s="133"/>
      <c r="AAN914" s="133"/>
      <c r="AAO914" s="133"/>
      <c r="AAP914" s="133"/>
      <c r="AAQ914" s="133"/>
      <c r="AAR914" s="133"/>
      <c r="AAS914" s="133"/>
      <c r="AAT914" s="133"/>
      <c r="AAU914" s="133"/>
      <c r="AAV914" s="133"/>
      <c r="AAW914" s="133"/>
      <c r="AAX914" s="133"/>
      <c r="AAY914" s="133"/>
      <c r="AAZ914" s="133"/>
      <c r="ABA914" s="133"/>
      <c r="ABB914" s="133"/>
      <c r="ABC914" s="133"/>
      <c r="ABD914" s="133"/>
      <c r="ABE914" s="133"/>
      <c r="ABF914" s="133"/>
      <c r="ABG914" s="133"/>
      <c r="ABH914" s="133"/>
      <c r="ABI914" s="133"/>
      <c r="ABJ914" s="133"/>
      <c r="ABK914" s="133"/>
      <c r="ABL914" s="133"/>
      <c r="ABM914" s="133"/>
      <c r="ABN914" s="133"/>
      <c r="ABO914" s="133"/>
      <c r="ABP914" s="133"/>
      <c r="ABQ914" s="133"/>
      <c r="ABR914" s="133"/>
      <c r="ABS914" s="133"/>
      <c r="ABT914" s="133"/>
      <c r="ABU914" s="133"/>
      <c r="ABV914" s="133"/>
      <c r="ABW914" s="133"/>
      <c r="ABX914" s="133"/>
      <c r="ABY914" s="133"/>
      <c r="ABZ914" s="133"/>
      <c r="ACA914" s="133"/>
      <c r="ACB914" s="133"/>
      <c r="ACC914" s="133"/>
      <c r="ACD914" s="133"/>
      <c r="ACE914" s="133"/>
      <c r="ACF914" s="133"/>
      <c r="ACG914" s="133"/>
      <c r="ACH914" s="133"/>
      <c r="ACI914" s="133"/>
      <c r="ACJ914" s="133"/>
      <c r="ACK914" s="133"/>
      <c r="ACL914" s="133"/>
      <c r="ACM914" s="133"/>
      <c r="ACN914" s="133"/>
      <c r="ACO914" s="133"/>
      <c r="ACP914" s="133"/>
      <c r="ACQ914" s="133"/>
      <c r="ACR914" s="133"/>
      <c r="ACS914" s="133"/>
      <c r="ACT914" s="133"/>
      <c r="ACU914" s="133"/>
      <c r="ACV914" s="133"/>
      <c r="ACW914" s="133"/>
      <c r="ACX914" s="133"/>
      <c r="ACY914" s="133"/>
      <c r="ACZ914" s="133"/>
      <c r="ADA914" s="133"/>
      <c r="ADB914" s="133"/>
      <c r="ADC914" s="133"/>
      <c r="ADD914" s="133"/>
      <c r="ADE914" s="133"/>
      <c r="ADF914" s="133"/>
      <c r="ADG914" s="133"/>
      <c r="ADH914" s="133"/>
      <c r="ADI914" s="133"/>
      <c r="ADJ914" s="133"/>
      <c r="ADK914" s="133"/>
      <c r="ADL914" s="133"/>
      <c r="ADM914" s="133"/>
      <c r="ADN914" s="133"/>
      <c r="ADO914" s="133"/>
      <c r="ADP914" s="133"/>
      <c r="ADQ914" s="133"/>
      <c r="ADR914" s="133"/>
      <c r="ADS914" s="133"/>
      <c r="ADT914" s="133"/>
      <c r="ADU914" s="133"/>
      <c r="ADV914" s="133"/>
      <c r="ADW914" s="133"/>
      <c r="ADX914" s="133"/>
      <c r="ADY914" s="133"/>
      <c r="ADZ914" s="133"/>
      <c r="AEA914" s="133"/>
      <c r="AEB914" s="133"/>
      <c r="AEC914" s="133"/>
      <c r="AED914" s="133"/>
    </row>
    <row r="915" spans="1:810" x14ac:dyDescent="0.3">
      <c r="A915" s="133"/>
      <c r="B915" s="133"/>
      <c r="S915" s="318"/>
      <c r="T915" s="290"/>
      <c r="U915" s="291"/>
      <c r="V915" s="290"/>
      <c r="W915" s="320"/>
      <c r="X915" s="320"/>
      <c r="Y915" s="320"/>
      <c r="Z915" s="320"/>
      <c r="AA915" s="320"/>
      <c r="AB915" s="320"/>
      <c r="AC915" s="321"/>
      <c r="AD915" s="133"/>
      <c r="AE915" s="133"/>
      <c r="AF915" s="133"/>
      <c r="AG915" s="133"/>
      <c r="AH915" s="133"/>
      <c r="AI915" s="133"/>
      <c r="AJ915" s="133"/>
      <c r="AK915" s="133"/>
      <c r="AL915" s="133"/>
      <c r="AM915" s="133"/>
      <c r="AN915" s="133"/>
      <c r="AO915" s="133"/>
      <c r="AP915" s="133"/>
      <c r="AQ915" s="133"/>
      <c r="AR915" s="133"/>
      <c r="AS915" s="133"/>
      <c r="AT915" s="133"/>
      <c r="AU915" s="133"/>
      <c r="AV915" s="133"/>
      <c r="AW915" s="133"/>
      <c r="AX915" s="133"/>
      <c r="AY915" s="133"/>
      <c r="AZ915" s="133"/>
      <c r="BA915" s="133"/>
      <c r="BB915" s="133"/>
      <c r="BC915" s="133"/>
      <c r="BD915" s="133"/>
      <c r="BE915" s="133"/>
      <c r="BF915" s="133"/>
      <c r="BG915" s="133"/>
      <c r="BH915" s="133"/>
      <c r="BI915" s="133"/>
      <c r="BJ915" s="133"/>
      <c r="BK915" s="133"/>
      <c r="BL915" s="133"/>
      <c r="BM915" s="133"/>
      <c r="BN915" s="133"/>
      <c r="BO915" s="133"/>
      <c r="BP915" s="133"/>
      <c r="BQ915" s="133"/>
      <c r="BR915" s="133"/>
      <c r="BS915" s="133"/>
      <c r="BT915" s="133"/>
      <c r="BU915" s="133"/>
      <c r="BV915" s="133"/>
      <c r="BW915" s="133"/>
      <c r="BX915" s="133"/>
      <c r="BY915" s="133"/>
      <c r="BZ915" s="133"/>
      <c r="CA915" s="133"/>
      <c r="CB915" s="133"/>
      <c r="CC915" s="133"/>
      <c r="CD915" s="133"/>
      <c r="CE915" s="133"/>
      <c r="CF915" s="133"/>
      <c r="CG915" s="133"/>
      <c r="CH915" s="133"/>
      <c r="CI915" s="133"/>
      <c r="CJ915" s="133"/>
      <c r="CK915" s="133"/>
      <c r="CL915" s="133"/>
      <c r="CM915" s="133"/>
      <c r="CN915" s="133"/>
      <c r="CO915" s="133"/>
      <c r="CP915" s="133"/>
      <c r="CQ915" s="133"/>
      <c r="CR915" s="133"/>
      <c r="CS915" s="133"/>
      <c r="CT915" s="133"/>
      <c r="CU915" s="133"/>
      <c r="CV915" s="133"/>
      <c r="CW915" s="133"/>
      <c r="CX915" s="133"/>
      <c r="CY915" s="133"/>
      <c r="CZ915" s="133"/>
      <c r="DA915" s="133"/>
      <c r="DB915" s="133"/>
      <c r="DC915" s="133"/>
      <c r="DD915" s="133"/>
      <c r="DE915" s="133"/>
      <c r="DF915" s="133"/>
      <c r="DG915" s="133"/>
      <c r="DH915" s="133"/>
      <c r="DI915" s="133"/>
      <c r="DJ915" s="133"/>
      <c r="DK915" s="133"/>
      <c r="DL915" s="133"/>
      <c r="DM915" s="133"/>
      <c r="DN915" s="133"/>
      <c r="DO915" s="133"/>
      <c r="DP915" s="133"/>
      <c r="DQ915" s="133"/>
      <c r="DR915" s="133"/>
      <c r="DS915" s="133"/>
      <c r="DT915" s="133"/>
      <c r="DU915" s="133"/>
      <c r="DV915" s="133"/>
      <c r="DW915" s="133"/>
      <c r="DX915" s="133"/>
      <c r="DY915" s="133"/>
      <c r="DZ915" s="133"/>
      <c r="EA915" s="133"/>
      <c r="EB915" s="133"/>
      <c r="EC915" s="133"/>
      <c r="ED915" s="133"/>
      <c r="EE915" s="133"/>
      <c r="EF915" s="133"/>
      <c r="EG915" s="133"/>
      <c r="EH915" s="133"/>
      <c r="EI915" s="133"/>
      <c r="EJ915" s="133"/>
      <c r="EK915" s="133"/>
      <c r="EL915" s="133"/>
      <c r="EM915" s="133"/>
      <c r="EN915" s="133"/>
      <c r="EO915" s="133"/>
      <c r="EP915" s="133"/>
      <c r="EQ915" s="133"/>
      <c r="ER915" s="133"/>
      <c r="ES915" s="133"/>
      <c r="ET915" s="133"/>
      <c r="EU915" s="133"/>
      <c r="EV915" s="133"/>
      <c r="EW915" s="133"/>
      <c r="EX915" s="133"/>
      <c r="EY915" s="133"/>
      <c r="EZ915" s="133"/>
      <c r="FA915" s="133"/>
      <c r="FB915" s="133"/>
      <c r="FC915" s="133"/>
      <c r="FD915" s="133"/>
      <c r="FE915" s="133"/>
      <c r="FF915" s="133"/>
      <c r="FG915" s="133"/>
      <c r="FH915" s="133"/>
      <c r="FI915" s="133"/>
      <c r="FJ915" s="133"/>
      <c r="FK915" s="133"/>
      <c r="FL915" s="133"/>
      <c r="FM915" s="133"/>
      <c r="FN915" s="133"/>
      <c r="FO915" s="133"/>
      <c r="FP915" s="133"/>
      <c r="FQ915" s="133"/>
      <c r="FR915" s="133"/>
      <c r="FS915" s="133"/>
      <c r="FT915" s="133"/>
      <c r="FU915" s="133"/>
      <c r="FV915" s="133"/>
      <c r="FW915" s="133"/>
      <c r="FX915" s="133"/>
      <c r="FY915" s="133"/>
      <c r="FZ915" s="133"/>
      <c r="GA915" s="133"/>
      <c r="GB915" s="133"/>
      <c r="GC915" s="133"/>
      <c r="GD915" s="133"/>
      <c r="GE915" s="133"/>
      <c r="GF915" s="133"/>
      <c r="GG915" s="133"/>
      <c r="GH915" s="133"/>
      <c r="GI915" s="133"/>
      <c r="GJ915" s="133"/>
      <c r="GK915" s="133"/>
      <c r="GL915" s="133"/>
      <c r="GM915" s="133"/>
      <c r="GN915" s="133"/>
      <c r="GO915" s="133"/>
      <c r="GP915" s="133"/>
      <c r="GQ915" s="133"/>
      <c r="GR915" s="133"/>
      <c r="GS915" s="133"/>
      <c r="GT915" s="133"/>
      <c r="GU915" s="133"/>
      <c r="GV915" s="133"/>
      <c r="GW915" s="133"/>
      <c r="GX915" s="133"/>
      <c r="GY915" s="133"/>
      <c r="GZ915" s="133"/>
      <c r="HA915" s="133"/>
      <c r="HB915" s="133"/>
      <c r="HC915" s="133"/>
      <c r="HD915" s="133"/>
      <c r="HE915" s="133"/>
      <c r="HF915" s="133"/>
      <c r="HG915" s="133"/>
      <c r="HH915" s="133"/>
      <c r="HI915" s="133"/>
      <c r="HJ915" s="133"/>
      <c r="HK915" s="133"/>
      <c r="HL915" s="133"/>
      <c r="HM915" s="133"/>
      <c r="HN915" s="133"/>
      <c r="HO915" s="133"/>
      <c r="HP915" s="133"/>
      <c r="HQ915" s="133"/>
      <c r="HR915" s="133"/>
      <c r="HS915" s="133"/>
      <c r="HT915" s="133"/>
      <c r="HU915" s="133"/>
      <c r="HV915" s="133"/>
      <c r="HW915" s="133"/>
      <c r="HX915" s="133"/>
      <c r="HY915" s="133"/>
      <c r="HZ915" s="133"/>
      <c r="IA915" s="133"/>
      <c r="IB915" s="133"/>
      <c r="IC915" s="133"/>
      <c r="ID915" s="133"/>
      <c r="IE915" s="133"/>
      <c r="IF915" s="133"/>
      <c r="IG915" s="133"/>
      <c r="IH915" s="133"/>
      <c r="II915" s="133"/>
      <c r="IJ915" s="133"/>
      <c r="IK915" s="133"/>
      <c r="IL915" s="133"/>
      <c r="IM915" s="133"/>
      <c r="IN915" s="133"/>
      <c r="IO915" s="133"/>
      <c r="IP915" s="133"/>
      <c r="IQ915" s="133"/>
      <c r="IR915" s="133"/>
      <c r="IS915" s="133"/>
      <c r="IT915" s="133"/>
      <c r="IU915" s="133"/>
      <c r="IV915" s="133"/>
      <c r="IW915" s="133"/>
      <c r="IX915" s="133"/>
      <c r="IY915" s="133"/>
      <c r="IZ915" s="133"/>
      <c r="JA915" s="133"/>
      <c r="JB915" s="133"/>
      <c r="JC915" s="133"/>
      <c r="JD915" s="133"/>
      <c r="JE915" s="133"/>
      <c r="JF915" s="133"/>
      <c r="JG915" s="133"/>
      <c r="JH915" s="133"/>
      <c r="JI915" s="133"/>
      <c r="JJ915" s="133"/>
      <c r="JK915" s="133"/>
      <c r="JL915" s="133"/>
      <c r="JM915" s="133"/>
      <c r="JN915" s="133"/>
      <c r="JO915" s="133"/>
      <c r="JP915" s="133"/>
      <c r="JQ915" s="133"/>
      <c r="JR915" s="133"/>
      <c r="JS915" s="133"/>
      <c r="JT915" s="133"/>
      <c r="JU915" s="133"/>
      <c r="JV915" s="133"/>
      <c r="JW915" s="133"/>
      <c r="JX915" s="133"/>
      <c r="JY915" s="133"/>
      <c r="JZ915" s="133"/>
      <c r="KA915" s="133"/>
      <c r="KB915" s="133"/>
      <c r="KC915" s="133"/>
      <c r="KD915" s="133"/>
      <c r="KE915" s="133"/>
      <c r="KF915" s="133"/>
      <c r="KG915" s="133"/>
      <c r="KH915" s="133"/>
      <c r="KI915" s="133"/>
      <c r="KJ915" s="133"/>
      <c r="KK915" s="133"/>
      <c r="KL915" s="133"/>
      <c r="KM915" s="133"/>
      <c r="KN915" s="133"/>
      <c r="KO915" s="133"/>
      <c r="KP915" s="133"/>
      <c r="KQ915" s="133"/>
      <c r="KR915" s="133"/>
      <c r="KS915" s="133"/>
      <c r="KT915" s="133"/>
      <c r="KU915" s="133"/>
      <c r="KV915" s="133"/>
      <c r="KW915" s="133"/>
      <c r="KX915" s="133"/>
      <c r="KY915" s="133"/>
      <c r="KZ915" s="133"/>
      <c r="LA915" s="133"/>
      <c r="LB915" s="133"/>
      <c r="LC915" s="133"/>
      <c r="LD915" s="133"/>
      <c r="LE915" s="133"/>
      <c r="LF915" s="133"/>
      <c r="LG915" s="133"/>
      <c r="LH915" s="133"/>
      <c r="LI915" s="133"/>
      <c r="LJ915" s="133"/>
      <c r="LK915" s="133"/>
      <c r="LL915" s="133"/>
      <c r="LM915" s="133"/>
      <c r="LN915" s="133"/>
      <c r="LO915" s="133"/>
      <c r="LP915" s="133"/>
      <c r="LQ915" s="133"/>
      <c r="LR915" s="133"/>
      <c r="LS915" s="133"/>
      <c r="LT915" s="133"/>
      <c r="LU915" s="133"/>
      <c r="LV915" s="133"/>
      <c r="LW915" s="133"/>
      <c r="LX915" s="133"/>
      <c r="LY915" s="133"/>
      <c r="LZ915" s="133"/>
      <c r="MA915" s="133"/>
      <c r="MB915" s="133"/>
      <c r="MC915" s="133"/>
      <c r="MD915" s="133"/>
      <c r="ME915" s="133"/>
      <c r="MF915" s="133"/>
      <c r="MG915" s="133"/>
      <c r="MH915" s="133"/>
      <c r="MI915" s="133"/>
      <c r="MJ915" s="133"/>
      <c r="MK915" s="133"/>
      <c r="ML915" s="133"/>
      <c r="MM915" s="133"/>
      <c r="MN915" s="133"/>
      <c r="MO915" s="133"/>
      <c r="MP915" s="133"/>
      <c r="MQ915" s="133"/>
      <c r="MR915" s="133"/>
      <c r="MS915" s="133"/>
      <c r="MT915" s="133"/>
      <c r="MU915" s="133"/>
      <c r="MV915" s="133"/>
      <c r="MW915" s="133"/>
      <c r="MX915" s="133"/>
      <c r="MY915" s="133"/>
      <c r="MZ915" s="133"/>
      <c r="NA915" s="133"/>
      <c r="NB915" s="133"/>
      <c r="NC915" s="133"/>
      <c r="ND915" s="133"/>
      <c r="NE915" s="133"/>
      <c r="NF915" s="133"/>
      <c r="NG915" s="133"/>
      <c r="NH915" s="133"/>
      <c r="NI915" s="133"/>
      <c r="NJ915" s="133"/>
      <c r="NK915" s="133"/>
      <c r="NL915" s="133"/>
      <c r="NM915" s="133"/>
      <c r="NN915" s="133"/>
      <c r="NO915" s="133"/>
      <c r="NP915" s="133"/>
      <c r="NQ915" s="133"/>
      <c r="NR915" s="133"/>
      <c r="NS915" s="133"/>
      <c r="NT915" s="133"/>
      <c r="NU915" s="133"/>
      <c r="NV915" s="133"/>
      <c r="NW915" s="133"/>
      <c r="NX915" s="133"/>
      <c r="NY915" s="133"/>
      <c r="NZ915" s="133"/>
      <c r="OA915" s="133"/>
      <c r="OB915" s="133"/>
      <c r="OC915" s="133"/>
      <c r="OD915" s="133"/>
      <c r="OE915" s="133"/>
      <c r="OF915" s="133"/>
      <c r="OG915" s="133"/>
      <c r="OH915" s="133"/>
      <c r="OI915" s="133"/>
      <c r="OJ915" s="133"/>
      <c r="OK915" s="133"/>
      <c r="OL915" s="133"/>
      <c r="OM915" s="133"/>
      <c r="ON915" s="133"/>
      <c r="OO915" s="133"/>
      <c r="OP915" s="133"/>
      <c r="OQ915" s="133"/>
      <c r="OR915" s="133"/>
      <c r="OS915" s="133"/>
      <c r="OT915" s="133"/>
      <c r="OU915" s="133"/>
      <c r="OV915" s="133"/>
      <c r="OW915" s="133"/>
      <c r="OX915" s="133"/>
      <c r="OY915" s="133"/>
      <c r="OZ915" s="133"/>
      <c r="PA915" s="133"/>
      <c r="PB915" s="133"/>
      <c r="PC915" s="133"/>
      <c r="PD915" s="133"/>
      <c r="PE915" s="133"/>
      <c r="PF915" s="133"/>
      <c r="PG915" s="133"/>
      <c r="PH915" s="133"/>
      <c r="PI915" s="133"/>
      <c r="PJ915" s="133"/>
      <c r="PK915" s="133"/>
      <c r="PL915" s="133"/>
      <c r="PM915" s="133"/>
      <c r="PN915" s="133"/>
      <c r="PO915" s="133"/>
      <c r="PP915" s="133"/>
      <c r="PQ915" s="133"/>
      <c r="PR915" s="133"/>
      <c r="PS915" s="133"/>
      <c r="PT915" s="133"/>
      <c r="PU915" s="133"/>
      <c r="PV915" s="133"/>
      <c r="PW915" s="133"/>
      <c r="PX915" s="133"/>
      <c r="PY915" s="133"/>
      <c r="PZ915" s="133"/>
      <c r="QA915" s="133"/>
      <c r="QB915" s="133"/>
      <c r="QC915" s="133"/>
      <c r="QD915" s="133"/>
      <c r="QE915" s="133"/>
      <c r="QF915" s="133"/>
      <c r="QG915" s="133"/>
      <c r="QH915" s="133"/>
      <c r="QI915" s="133"/>
      <c r="QJ915" s="133"/>
      <c r="QK915" s="133"/>
      <c r="QL915" s="133"/>
      <c r="QM915" s="133"/>
      <c r="QN915" s="133"/>
      <c r="QO915" s="133"/>
      <c r="QP915" s="133"/>
      <c r="QQ915" s="133"/>
      <c r="QR915" s="133"/>
      <c r="QS915" s="133"/>
      <c r="QT915" s="133"/>
      <c r="QU915" s="133"/>
      <c r="QV915" s="133"/>
      <c r="QW915" s="133"/>
      <c r="QX915" s="133"/>
      <c r="QY915" s="133"/>
      <c r="QZ915" s="133"/>
      <c r="RA915" s="133"/>
      <c r="RB915" s="133"/>
      <c r="RC915" s="133"/>
      <c r="RD915" s="133"/>
      <c r="RE915" s="133"/>
      <c r="RF915" s="133"/>
      <c r="RG915" s="133"/>
      <c r="RH915" s="133"/>
      <c r="RI915" s="133"/>
      <c r="RJ915" s="133"/>
      <c r="RK915" s="133"/>
      <c r="RL915" s="133"/>
      <c r="RM915" s="133"/>
      <c r="RN915" s="133"/>
      <c r="RO915" s="133"/>
      <c r="RP915" s="133"/>
      <c r="RQ915" s="133"/>
      <c r="RR915" s="133"/>
      <c r="RS915" s="133"/>
      <c r="RT915" s="133"/>
      <c r="RU915" s="133"/>
      <c r="RV915" s="133"/>
      <c r="RW915" s="133"/>
      <c r="RX915" s="133"/>
      <c r="RY915" s="133"/>
      <c r="RZ915" s="133"/>
      <c r="SA915" s="133"/>
      <c r="SB915" s="133"/>
      <c r="SC915" s="133"/>
      <c r="SD915" s="133"/>
      <c r="SE915" s="133"/>
      <c r="SF915" s="133"/>
      <c r="SG915" s="133"/>
      <c r="SH915" s="133"/>
      <c r="SI915" s="133"/>
      <c r="SJ915" s="133"/>
      <c r="SK915" s="133"/>
      <c r="SL915" s="133"/>
      <c r="SM915" s="133"/>
      <c r="SN915" s="133"/>
      <c r="SO915" s="133"/>
      <c r="SP915" s="133"/>
      <c r="SQ915" s="133"/>
      <c r="SR915" s="133"/>
      <c r="SS915" s="133"/>
      <c r="ST915" s="133"/>
      <c r="SU915" s="133"/>
      <c r="SV915" s="133"/>
      <c r="SW915" s="133"/>
      <c r="SX915" s="133"/>
      <c r="SY915" s="133"/>
      <c r="SZ915" s="133"/>
      <c r="TA915" s="133"/>
      <c r="TB915" s="133"/>
      <c r="TC915" s="133"/>
      <c r="TD915" s="133"/>
      <c r="TE915" s="133"/>
      <c r="TF915" s="133"/>
      <c r="TG915" s="133"/>
      <c r="TH915" s="133"/>
      <c r="TI915" s="133"/>
      <c r="TJ915" s="133"/>
      <c r="TK915" s="133"/>
      <c r="TL915" s="133"/>
      <c r="TM915" s="133"/>
      <c r="TN915" s="133"/>
      <c r="TO915" s="133"/>
      <c r="TP915" s="133"/>
      <c r="TQ915" s="133"/>
      <c r="TR915" s="133"/>
      <c r="TS915" s="133"/>
      <c r="TT915" s="133"/>
      <c r="TU915" s="133"/>
      <c r="TV915" s="133"/>
      <c r="TW915" s="133"/>
      <c r="TX915" s="133"/>
      <c r="TY915" s="133"/>
      <c r="TZ915" s="133"/>
      <c r="UA915" s="133"/>
      <c r="UB915" s="133"/>
      <c r="UC915" s="133"/>
      <c r="UD915" s="133"/>
      <c r="UE915" s="133"/>
      <c r="UF915" s="133"/>
      <c r="UG915" s="133"/>
      <c r="UH915" s="133"/>
      <c r="UI915" s="133"/>
      <c r="UJ915" s="133"/>
      <c r="UK915" s="133"/>
      <c r="UL915" s="133"/>
      <c r="UM915" s="133"/>
      <c r="UN915" s="133"/>
      <c r="UO915" s="133"/>
      <c r="UP915" s="133"/>
      <c r="UQ915" s="133"/>
      <c r="UR915" s="133"/>
      <c r="US915" s="133"/>
      <c r="UT915" s="133"/>
      <c r="UU915" s="133"/>
      <c r="UV915" s="133"/>
      <c r="UW915" s="133"/>
      <c r="UX915" s="133"/>
      <c r="UY915" s="133"/>
      <c r="UZ915" s="133"/>
      <c r="VA915" s="133"/>
      <c r="VB915" s="133"/>
      <c r="VC915" s="133"/>
      <c r="VD915" s="133"/>
      <c r="VE915" s="133"/>
      <c r="VF915" s="133"/>
      <c r="VG915" s="133"/>
      <c r="VH915" s="133"/>
      <c r="VI915" s="133"/>
      <c r="VJ915" s="133"/>
      <c r="VK915" s="133"/>
      <c r="VL915" s="133"/>
      <c r="VM915" s="133"/>
      <c r="VN915" s="133"/>
      <c r="VO915" s="133"/>
      <c r="VP915" s="133"/>
      <c r="VQ915" s="133"/>
      <c r="VR915" s="133"/>
      <c r="VS915" s="133"/>
      <c r="VT915" s="133"/>
      <c r="VU915" s="133"/>
      <c r="VV915" s="133"/>
      <c r="VW915" s="133"/>
      <c r="VX915" s="133"/>
      <c r="VY915" s="133"/>
      <c r="VZ915" s="133"/>
      <c r="WA915" s="133"/>
      <c r="WB915" s="133"/>
      <c r="WC915" s="133"/>
      <c r="WD915" s="133"/>
      <c r="WE915" s="133"/>
      <c r="WF915" s="133"/>
      <c r="WG915" s="133"/>
      <c r="WH915" s="133"/>
      <c r="WI915" s="133"/>
      <c r="WJ915" s="133"/>
      <c r="WK915" s="133"/>
      <c r="WL915" s="133"/>
      <c r="WM915" s="133"/>
      <c r="WN915" s="133"/>
      <c r="WO915" s="133"/>
      <c r="WP915" s="133"/>
      <c r="WQ915" s="133"/>
      <c r="WR915" s="133"/>
      <c r="WS915" s="133"/>
      <c r="WT915" s="133"/>
      <c r="WU915" s="133"/>
      <c r="WV915" s="133"/>
      <c r="WW915" s="133"/>
      <c r="WX915" s="133"/>
      <c r="WY915" s="133"/>
      <c r="WZ915" s="133"/>
      <c r="XA915" s="133"/>
      <c r="XB915" s="133"/>
      <c r="XC915" s="133"/>
      <c r="XD915" s="133"/>
      <c r="XE915" s="133"/>
      <c r="XF915" s="133"/>
      <c r="XG915" s="133"/>
      <c r="XH915" s="133"/>
      <c r="XI915" s="133"/>
      <c r="XJ915" s="133"/>
      <c r="XK915" s="133"/>
      <c r="XL915" s="133"/>
      <c r="XM915" s="133"/>
      <c r="XN915" s="133"/>
      <c r="XO915" s="133"/>
      <c r="XP915" s="133"/>
      <c r="XQ915" s="133"/>
      <c r="XR915" s="133"/>
      <c r="XS915" s="133"/>
      <c r="XT915" s="133"/>
      <c r="XU915" s="133"/>
      <c r="XV915" s="133"/>
      <c r="XW915" s="133"/>
      <c r="XX915" s="133"/>
      <c r="XY915" s="133"/>
      <c r="XZ915" s="133"/>
      <c r="YA915" s="133"/>
      <c r="YB915" s="133"/>
      <c r="YC915" s="133"/>
      <c r="YD915" s="133"/>
      <c r="YE915" s="133"/>
      <c r="YF915" s="133"/>
      <c r="YG915" s="133"/>
      <c r="YH915" s="133"/>
      <c r="YI915" s="133"/>
      <c r="YJ915" s="133"/>
      <c r="YK915" s="133"/>
      <c r="YL915" s="133"/>
      <c r="YM915" s="133"/>
      <c r="YN915" s="133"/>
      <c r="YO915" s="133"/>
      <c r="YP915" s="133"/>
      <c r="YQ915" s="133"/>
      <c r="YR915" s="133"/>
      <c r="YS915" s="133"/>
      <c r="YT915" s="133"/>
      <c r="YU915" s="133"/>
      <c r="YV915" s="133"/>
      <c r="YW915" s="133"/>
      <c r="YX915" s="133"/>
      <c r="YY915" s="133"/>
      <c r="YZ915" s="133"/>
      <c r="ZA915" s="133"/>
      <c r="ZB915" s="133"/>
      <c r="ZC915" s="133"/>
      <c r="ZD915" s="133"/>
      <c r="ZE915" s="133"/>
      <c r="ZF915" s="133"/>
      <c r="ZG915" s="133"/>
      <c r="ZH915" s="133"/>
      <c r="ZI915" s="133"/>
      <c r="ZJ915" s="133"/>
      <c r="ZK915" s="133"/>
      <c r="ZL915" s="133"/>
      <c r="ZM915" s="133"/>
      <c r="ZN915" s="133"/>
      <c r="ZO915" s="133"/>
      <c r="ZP915" s="133"/>
      <c r="ZQ915" s="133"/>
      <c r="ZR915" s="133"/>
      <c r="ZS915" s="133"/>
      <c r="ZT915" s="133"/>
      <c r="ZU915" s="133"/>
      <c r="ZV915" s="133"/>
      <c r="ZW915" s="133"/>
      <c r="ZX915" s="133"/>
      <c r="ZY915" s="133"/>
      <c r="ZZ915" s="133"/>
      <c r="AAA915" s="133"/>
      <c r="AAB915" s="133"/>
      <c r="AAC915" s="133"/>
      <c r="AAD915" s="133"/>
      <c r="AAE915" s="133"/>
      <c r="AAF915" s="133"/>
      <c r="AAG915" s="133"/>
      <c r="AAH915" s="133"/>
      <c r="AAI915" s="133"/>
      <c r="AAJ915" s="133"/>
      <c r="AAK915" s="133"/>
      <c r="AAL915" s="133"/>
      <c r="AAM915" s="133"/>
      <c r="AAN915" s="133"/>
      <c r="AAO915" s="133"/>
      <c r="AAP915" s="133"/>
      <c r="AAQ915" s="133"/>
      <c r="AAR915" s="133"/>
      <c r="AAS915" s="133"/>
      <c r="AAT915" s="133"/>
      <c r="AAU915" s="133"/>
      <c r="AAV915" s="133"/>
      <c r="AAW915" s="133"/>
      <c r="AAX915" s="133"/>
      <c r="AAY915" s="133"/>
      <c r="AAZ915" s="133"/>
      <c r="ABA915" s="133"/>
      <c r="ABB915" s="133"/>
      <c r="ABC915" s="133"/>
      <c r="ABD915" s="133"/>
      <c r="ABE915" s="133"/>
      <c r="ABF915" s="133"/>
      <c r="ABG915" s="133"/>
      <c r="ABH915" s="133"/>
      <c r="ABI915" s="133"/>
      <c r="ABJ915" s="133"/>
      <c r="ABK915" s="133"/>
      <c r="ABL915" s="133"/>
      <c r="ABM915" s="133"/>
      <c r="ABN915" s="133"/>
      <c r="ABO915" s="133"/>
      <c r="ABP915" s="133"/>
      <c r="ABQ915" s="133"/>
      <c r="ABR915" s="133"/>
      <c r="ABS915" s="133"/>
      <c r="ABT915" s="133"/>
      <c r="ABU915" s="133"/>
      <c r="ABV915" s="133"/>
      <c r="ABW915" s="133"/>
      <c r="ABX915" s="133"/>
      <c r="ABY915" s="133"/>
      <c r="ABZ915" s="133"/>
      <c r="ACA915" s="133"/>
      <c r="ACB915" s="133"/>
      <c r="ACC915" s="133"/>
      <c r="ACD915" s="133"/>
      <c r="ACE915" s="133"/>
      <c r="ACF915" s="133"/>
      <c r="ACG915" s="133"/>
      <c r="ACH915" s="133"/>
      <c r="ACI915" s="133"/>
      <c r="ACJ915" s="133"/>
      <c r="ACK915" s="133"/>
      <c r="ACL915" s="133"/>
      <c r="ACM915" s="133"/>
      <c r="ACN915" s="133"/>
      <c r="ACO915" s="133"/>
      <c r="ACP915" s="133"/>
      <c r="ACQ915" s="133"/>
      <c r="ACR915" s="133"/>
      <c r="ACS915" s="133"/>
      <c r="ACT915" s="133"/>
      <c r="ACU915" s="133"/>
      <c r="ACV915" s="133"/>
      <c r="ACW915" s="133"/>
      <c r="ACX915" s="133"/>
      <c r="ACY915" s="133"/>
      <c r="ACZ915" s="133"/>
      <c r="ADA915" s="133"/>
      <c r="ADB915" s="133"/>
      <c r="ADC915" s="133"/>
      <c r="ADD915" s="133"/>
      <c r="ADE915" s="133"/>
      <c r="ADF915" s="133"/>
      <c r="ADG915" s="133"/>
      <c r="ADH915" s="133"/>
      <c r="ADI915" s="133"/>
      <c r="ADJ915" s="133"/>
      <c r="ADK915" s="133"/>
      <c r="ADL915" s="133"/>
      <c r="ADM915" s="133"/>
      <c r="ADN915" s="133"/>
      <c r="ADO915" s="133"/>
      <c r="ADP915" s="133"/>
      <c r="ADQ915" s="133"/>
      <c r="ADR915" s="133"/>
      <c r="ADS915" s="133"/>
      <c r="ADT915" s="133"/>
      <c r="ADU915" s="133"/>
      <c r="ADV915" s="133"/>
      <c r="ADW915" s="133"/>
      <c r="ADX915" s="133"/>
      <c r="ADY915" s="133"/>
      <c r="ADZ915" s="133"/>
      <c r="AEA915" s="133"/>
      <c r="AEB915" s="133"/>
      <c r="AEC915" s="133"/>
      <c r="AED915" s="133"/>
    </row>
    <row r="916" spans="1:810" x14ac:dyDescent="0.3">
      <c r="A916" s="133"/>
      <c r="B916" s="133"/>
      <c r="S916" s="318"/>
      <c r="T916" s="290"/>
      <c r="U916" s="291"/>
      <c r="V916" s="290"/>
      <c r="W916" s="320"/>
      <c r="X916" s="320"/>
      <c r="Y916" s="320"/>
      <c r="Z916" s="320"/>
      <c r="AA916" s="320"/>
      <c r="AB916" s="320"/>
      <c r="AC916" s="321"/>
      <c r="AD916" s="133"/>
      <c r="AE916" s="133"/>
      <c r="AF916" s="133"/>
      <c r="AG916" s="133"/>
      <c r="AH916" s="133"/>
      <c r="AI916" s="133"/>
      <c r="AJ916" s="133"/>
      <c r="AK916" s="133"/>
      <c r="AL916" s="133"/>
      <c r="AM916" s="133"/>
      <c r="AN916" s="133"/>
      <c r="AO916" s="133"/>
      <c r="AP916" s="133"/>
      <c r="AQ916" s="133"/>
      <c r="AR916" s="133"/>
      <c r="AS916" s="133"/>
      <c r="AT916" s="133"/>
      <c r="AU916" s="133"/>
      <c r="AV916" s="133"/>
      <c r="AW916" s="133"/>
      <c r="AX916" s="133"/>
      <c r="AY916" s="133"/>
      <c r="AZ916" s="133"/>
      <c r="BA916" s="133"/>
      <c r="BB916" s="133"/>
      <c r="BC916" s="133"/>
      <c r="BD916" s="133"/>
      <c r="BE916" s="133"/>
      <c r="BF916" s="133"/>
      <c r="BG916" s="133"/>
      <c r="BH916" s="133"/>
      <c r="BI916" s="133"/>
      <c r="BJ916" s="133"/>
      <c r="BK916" s="133"/>
      <c r="BL916" s="133"/>
      <c r="BM916" s="133"/>
      <c r="BN916" s="133"/>
      <c r="BO916" s="133"/>
      <c r="BP916" s="133"/>
      <c r="BQ916" s="133"/>
      <c r="BR916" s="133"/>
      <c r="BS916" s="133"/>
      <c r="BT916" s="133"/>
      <c r="BU916" s="133"/>
      <c r="BV916" s="133"/>
      <c r="BW916" s="133"/>
      <c r="BX916" s="133"/>
      <c r="BY916" s="133"/>
      <c r="BZ916" s="133"/>
      <c r="CA916" s="133"/>
      <c r="CB916" s="133"/>
      <c r="CC916" s="133"/>
      <c r="CD916" s="133"/>
      <c r="CE916" s="133"/>
      <c r="CF916" s="133"/>
      <c r="CG916" s="133"/>
      <c r="CH916" s="133"/>
      <c r="CI916" s="133"/>
      <c r="CJ916" s="133"/>
      <c r="CK916" s="133"/>
      <c r="CL916" s="133"/>
      <c r="CM916" s="133"/>
      <c r="CN916" s="133"/>
      <c r="CO916" s="133"/>
      <c r="CP916" s="133"/>
      <c r="CQ916" s="133"/>
      <c r="CR916" s="133"/>
      <c r="CS916" s="133"/>
      <c r="CT916" s="133"/>
      <c r="CU916" s="133"/>
      <c r="CV916" s="133"/>
      <c r="CW916" s="133"/>
      <c r="CX916" s="133"/>
      <c r="CY916" s="133"/>
      <c r="CZ916" s="133"/>
      <c r="DA916" s="133"/>
      <c r="DB916" s="133"/>
      <c r="DC916" s="133"/>
      <c r="DD916" s="133"/>
      <c r="DE916" s="133"/>
      <c r="DF916" s="133"/>
      <c r="DG916" s="133"/>
      <c r="DH916" s="133"/>
      <c r="DI916" s="133"/>
      <c r="DJ916" s="133"/>
      <c r="DK916" s="133"/>
      <c r="DL916" s="133"/>
      <c r="DM916" s="133"/>
      <c r="DN916" s="133"/>
      <c r="DO916" s="133"/>
      <c r="DP916" s="133"/>
      <c r="DQ916" s="133"/>
      <c r="DR916" s="133"/>
      <c r="DS916" s="133"/>
      <c r="DT916" s="133"/>
      <c r="DU916" s="133"/>
      <c r="DV916" s="133"/>
      <c r="DW916" s="133"/>
      <c r="DX916" s="133"/>
      <c r="DY916" s="133"/>
      <c r="DZ916" s="133"/>
      <c r="EA916" s="133"/>
      <c r="EB916" s="133"/>
      <c r="EC916" s="133"/>
      <c r="ED916" s="133"/>
      <c r="EE916" s="133"/>
      <c r="EF916" s="133"/>
      <c r="EG916" s="133"/>
      <c r="EH916" s="133"/>
      <c r="EI916" s="133"/>
      <c r="EJ916" s="133"/>
      <c r="EK916" s="133"/>
      <c r="EL916" s="133"/>
      <c r="EM916" s="133"/>
      <c r="EN916" s="133"/>
      <c r="EO916" s="133"/>
      <c r="EP916" s="133"/>
      <c r="EQ916" s="133"/>
      <c r="ER916" s="133"/>
      <c r="ES916" s="133"/>
      <c r="ET916" s="133"/>
      <c r="EU916" s="133"/>
      <c r="EV916" s="133"/>
      <c r="EW916" s="133"/>
      <c r="EX916" s="133"/>
      <c r="EY916" s="133"/>
      <c r="EZ916" s="133"/>
      <c r="FA916" s="133"/>
      <c r="FB916" s="133"/>
      <c r="FC916" s="133"/>
      <c r="FD916" s="133"/>
      <c r="FE916" s="133"/>
      <c r="FF916" s="133"/>
      <c r="FG916" s="133"/>
      <c r="FH916" s="133"/>
      <c r="FI916" s="133"/>
      <c r="FJ916" s="133"/>
      <c r="FK916" s="133"/>
      <c r="FL916" s="133"/>
      <c r="FM916" s="133"/>
      <c r="FN916" s="133"/>
      <c r="FO916" s="133"/>
      <c r="FP916" s="133"/>
      <c r="FQ916" s="133"/>
      <c r="FR916" s="133"/>
      <c r="FS916" s="133"/>
      <c r="FT916" s="133"/>
      <c r="FU916" s="133"/>
      <c r="FV916" s="133"/>
      <c r="FW916" s="133"/>
      <c r="FX916" s="133"/>
      <c r="FY916" s="133"/>
      <c r="FZ916" s="133"/>
      <c r="GA916" s="133"/>
      <c r="GB916" s="133"/>
      <c r="GC916" s="133"/>
      <c r="GD916" s="133"/>
      <c r="GE916" s="133"/>
      <c r="GF916" s="133"/>
      <c r="GG916" s="133"/>
      <c r="GH916" s="133"/>
      <c r="GI916" s="133"/>
      <c r="GJ916" s="133"/>
      <c r="GK916" s="133"/>
      <c r="GL916" s="133"/>
      <c r="GM916" s="133"/>
      <c r="GN916" s="133"/>
      <c r="GO916" s="133"/>
      <c r="GP916" s="133"/>
      <c r="GQ916" s="133"/>
      <c r="GR916" s="133"/>
      <c r="GS916" s="133"/>
      <c r="GT916" s="133"/>
      <c r="GU916" s="133"/>
      <c r="GV916" s="133"/>
      <c r="GW916" s="133"/>
      <c r="GX916" s="133"/>
      <c r="GY916" s="133"/>
      <c r="GZ916" s="133"/>
      <c r="HA916" s="133"/>
      <c r="HB916" s="133"/>
      <c r="HC916" s="133"/>
      <c r="HD916" s="133"/>
      <c r="HE916" s="133"/>
      <c r="HF916" s="133"/>
      <c r="HG916" s="133"/>
      <c r="HH916" s="133"/>
      <c r="HI916" s="133"/>
      <c r="HJ916" s="133"/>
      <c r="HK916" s="133"/>
      <c r="HL916" s="133"/>
      <c r="HM916" s="133"/>
      <c r="HN916" s="133"/>
      <c r="HO916" s="133"/>
      <c r="HP916" s="133"/>
      <c r="HQ916" s="133"/>
      <c r="HR916" s="133"/>
      <c r="HS916" s="133"/>
      <c r="HT916" s="133"/>
      <c r="HU916" s="133"/>
      <c r="HV916" s="133"/>
      <c r="HW916" s="133"/>
      <c r="HX916" s="133"/>
      <c r="HY916" s="133"/>
      <c r="HZ916" s="133"/>
      <c r="IA916" s="133"/>
      <c r="IB916" s="133"/>
      <c r="IC916" s="133"/>
      <c r="ID916" s="133"/>
      <c r="IE916" s="133"/>
      <c r="IF916" s="133"/>
      <c r="IG916" s="133"/>
      <c r="IH916" s="133"/>
      <c r="II916" s="133"/>
      <c r="IJ916" s="133"/>
      <c r="IK916" s="133"/>
      <c r="IL916" s="133"/>
      <c r="IM916" s="133"/>
      <c r="IN916" s="133"/>
      <c r="IO916" s="133"/>
      <c r="IP916" s="133"/>
      <c r="IQ916" s="133"/>
      <c r="IR916" s="133"/>
      <c r="IS916" s="133"/>
      <c r="IT916" s="133"/>
      <c r="IU916" s="133"/>
      <c r="IV916" s="133"/>
      <c r="IW916" s="133"/>
      <c r="IX916" s="133"/>
      <c r="IY916" s="133"/>
      <c r="IZ916" s="133"/>
      <c r="JA916" s="133"/>
      <c r="JB916" s="133"/>
      <c r="JC916" s="133"/>
      <c r="JD916" s="133"/>
      <c r="JE916" s="133"/>
      <c r="JF916" s="133"/>
      <c r="JG916" s="133"/>
      <c r="JH916" s="133"/>
      <c r="JI916" s="133"/>
      <c r="JJ916" s="133"/>
      <c r="JK916" s="133"/>
      <c r="JL916" s="133"/>
      <c r="JM916" s="133"/>
      <c r="JN916" s="133"/>
      <c r="JO916" s="133"/>
      <c r="JP916" s="133"/>
      <c r="JQ916" s="133"/>
      <c r="JR916" s="133"/>
      <c r="JS916" s="133"/>
      <c r="JT916" s="133"/>
      <c r="JU916" s="133"/>
      <c r="JV916" s="133"/>
      <c r="JW916" s="133"/>
      <c r="JX916" s="133"/>
      <c r="JY916" s="133"/>
      <c r="JZ916" s="133"/>
      <c r="KA916" s="133"/>
      <c r="KB916" s="133"/>
      <c r="KC916" s="133"/>
      <c r="KD916" s="133"/>
      <c r="KE916" s="133"/>
      <c r="KF916" s="133"/>
      <c r="KG916" s="133"/>
      <c r="KH916" s="133"/>
      <c r="KI916" s="133"/>
      <c r="KJ916" s="133"/>
      <c r="KK916" s="133"/>
      <c r="KL916" s="133"/>
      <c r="KM916" s="133"/>
      <c r="KN916" s="133"/>
      <c r="KO916" s="133"/>
      <c r="KP916" s="133"/>
      <c r="KQ916" s="133"/>
      <c r="KR916" s="133"/>
      <c r="KS916" s="133"/>
      <c r="KT916" s="133"/>
      <c r="KU916" s="133"/>
      <c r="KV916" s="133"/>
      <c r="KW916" s="133"/>
      <c r="KX916" s="133"/>
      <c r="KY916" s="133"/>
      <c r="KZ916" s="133"/>
      <c r="LA916" s="133"/>
      <c r="LB916" s="133"/>
      <c r="LC916" s="133"/>
      <c r="LD916" s="133"/>
      <c r="LE916" s="133"/>
      <c r="LF916" s="133"/>
      <c r="LG916" s="133"/>
      <c r="LH916" s="133"/>
      <c r="LI916" s="133"/>
      <c r="LJ916" s="133"/>
      <c r="LK916" s="133"/>
      <c r="LL916" s="133"/>
      <c r="LM916" s="133"/>
      <c r="LN916" s="133"/>
      <c r="LO916" s="133"/>
      <c r="LP916" s="133"/>
      <c r="LQ916" s="133"/>
      <c r="LR916" s="133"/>
      <c r="LS916" s="133"/>
      <c r="LT916" s="133"/>
      <c r="LU916" s="133"/>
      <c r="LV916" s="133"/>
      <c r="LW916" s="133"/>
      <c r="LX916" s="133"/>
      <c r="LY916" s="133"/>
      <c r="LZ916" s="133"/>
      <c r="MA916" s="133"/>
      <c r="MB916" s="133"/>
      <c r="MC916" s="133"/>
      <c r="MD916" s="133"/>
      <c r="ME916" s="133"/>
      <c r="MF916" s="133"/>
      <c r="MG916" s="133"/>
      <c r="MH916" s="133"/>
      <c r="MI916" s="133"/>
      <c r="MJ916" s="133"/>
      <c r="MK916" s="133"/>
      <c r="ML916" s="133"/>
      <c r="MM916" s="133"/>
      <c r="MN916" s="133"/>
      <c r="MO916" s="133"/>
      <c r="MP916" s="133"/>
      <c r="MQ916" s="133"/>
      <c r="MR916" s="133"/>
      <c r="MS916" s="133"/>
      <c r="MT916" s="133"/>
      <c r="MU916" s="133"/>
      <c r="MV916" s="133"/>
      <c r="MW916" s="133"/>
      <c r="MX916" s="133"/>
      <c r="MY916" s="133"/>
      <c r="MZ916" s="133"/>
      <c r="NA916" s="133"/>
      <c r="NB916" s="133"/>
      <c r="NC916" s="133"/>
      <c r="ND916" s="133"/>
      <c r="NE916" s="133"/>
      <c r="NF916" s="133"/>
      <c r="NG916" s="133"/>
      <c r="NH916" s="133"/>
      <c r="NI916" s="133"/>
      <c r="NJ916" s="133"/>
      <c r="NK916" s="133"/>
      <c r="NL916" s="133"/>
      <c r="NM916" s="133"/>
      <c r="NN916" s="133"/>
      <c r="NO916" s="133"/>
      <c r="NP916" s="133"/>
      <c r="NQ916" s="133"/>
      <c r="NR916" s="133"/>
      <c r="NS916" s="133"/>
      <c r="NT916" s="133"/>
      <c r="NU916" s="133"/>
      <c r="NV916" s="133"/>
      <c r="NW916" s="133"/>
      <c r="NX916" s="133"/>
      <c r="NY916" s="133"/>
      <c r="NZ916" s="133"/>
      <c r="OA916" s="133"/>
      <c r="OB916" s="133"/>
      <c r="OC916" s="133"/>
      <c r="OD916" s="133"/>
      <c r="OE916" s="133"/>
      <c r="OF916" s="133"/>
      <c r="OG916" s="133"/>
      <c r="OH916" s="133"/>
      <c r="OI916" s="133"/>
      <c r="OJ916" s="133"/>
      <c r="OK916" s="133"/>
      <c r="OL916" s="133"/>
      <c r="OM916" s="133"/>
      <c r="ON916" s="133"/>
      <c r="OO916" s="133"/>
      <c r="OP916" s="133"/>
      <c r="OQ916" s="133"/>
      <c r="OR916" s="133"/>
      <c r="OS916" s="133"/>
      <c r="OT916" s="133"/>
      <c r="OU916" s="133"/>
      <c r="OV916" s="133"/>
      <c r="OW916" s="133"/>
      <c r="OX916" s="133"/>
      <c r="OY916" s="133"/>
      <c r="OZ916" s="133"/>
      <c r="PA916" s="133"/>
      <c r="PB916" s="133"/>
      <c r="PC916" s="133"/>
      <c r="PD916" s="133"/>
      <c r="PE916" s="133"/>
      <c r="PF916" s="133"/>
      <c r="PG916" s="133"/>
      <c r="PH916" s="133"/>
      <c r="PI916" s="133"/>
      <c r="PJ916" s="133"/>
      <c r="PK916" s="133"/>
      <c r="PL916" s="133"/>
      <c r="PM916" s="133"/>
      <c r="PN916" s="133"/>
      <c r="PO916" s="133"/>
      <c r="PP916" s="133"/>
      <c r="PQ916" s="133"/>
      <c r="PR916" s="133"/>
      <c r="PS916" s="133"/>
      <c r="PT916" s="133"/>
      <c r="PU916" s="133"/>
      <c r="PV916" s="133"/>
      <c r="PW916" s="133"/>
      <c r="PX916" s="133"/>
      <c r="PY916" s="133"/>
      <c r="PZ916" s="133"/>
      <c r="QA916" s="133"/>
      <c r="QB916" s="133"/>
      <c r="QC916" s="133"/>
      <c r="QD916" s="133"/>
      <c r="QE916" s="133"/>
      <c r="QF916" s="133"/>
      <c r="QG916" s="133"/>
      <c r="QH916" s="133"/>
      <c r="QI916" s="133"/>
      <c r="QJ916" s="133"/>
      <c r="QK916" s="133"/>
      <c r="QL916" s="133"/>
      <c r="QM916" s="133"/>
      <c r="QN916" s="133"/>
      <c r="QO916" s="133"/>
      <c r="QP916" s="133"/>
      <c r="QQ916" s="133"/>
      <c r="QR916" s="133"/>
      <c r="QS916" s="133"/>
      <c r="QT916" s="133"/>
      <c r="QU916" s="133"/>
      <c r="QV916" s="133"/>
      <c r="QW916" s="133"/>
      <c r="QX916" s="133"/>
      <c r="QY916" s="133"/>
      <c r="QZ916" s="133"/>
      <c r="RA916" s="133"/>
      <c r="RB916" s="133"/>
      <c r="RC916" s="133"/>
      <c r="RD916" s="133"/>
      <c r="RE916" s="133"/>
      <c r="RF916" s="133"/>
      <c r="RG916" s="133"/>
      <c r="RH916" s="133"/>
      <c r="RI916" s="133"/>
      <c r="RJ916" s="133"/>
      <c r="RK916" s="133"/>
      <c r="RL916" s="133"/>
      <c r="RM916" s="133"/>
      <c r="RN916" s="133"/>
      <c r="RO916" s="133"/>
      <c r="RP916" s="133"/>
      <c r="RQ916" s="133"/>
      <c r="RR916" s="133"/>
      <c r="RS916" s="133"/>
      <c r="RT916" s="133"/>
      <c r="RU916" s="133"/>
      <c r="RV916" s="133"/>
      <c r="RW916" s="133"/>
      <c r="RX916" s="133"/>
      <c r="RY916" s="133"/>
      <c r="RZ916" s="133"/>
      <c r="SA916" s="133"/>
      <c r="SB916" s="133"/>
      <c r="SC916" s="133"/>
      <c r="SD916" s="133"/>
      <c r="SE916" s="133"/>
      <c r="SF916" s="133"/>
      <c r="SG916" s="133"/>
      <c r="SH916" s="133"/>
      <c r="SI916" s="133"/>
      <c r="SJ916" s="133"/>
      <c r="SK916" s="133"/>
      <c r="SL916" s="133"/>
      <c r="SM916" s="133"/>
      <c r="SN916" s="133"/>
      <c r="SO916" s="133"/>
      <c r="SP916" s="133"/>
      <c r="SQ916" s="133"/>
      <c r="SR916" s="133"/>
      <c r="SS916" s="133"/>
      <c r="ST916" s="133"/>
      <c r="SU916" s="133"/>
      <c r="SV916" s="133"/>
      <c r="SW916" s="133"/>
      <c r="SX916" s="133"/>
      <c r="SY916" s="133"/>
      <c r="SZ916" s="133"/>
      <c r="TA916" s="133"/>
      <c r="TB916" s="133"/>
      <c r="TC916" s="133"/>
      <c r="TD916" s="133"/>
      <c r="TE916" s="133"/>
      <c r="TF916" s="133"/>
      <c r="TG916" s="133"/>
      <c r="TH916" s="133"/>
      <c r="TI916" s="133"/>
      <c r="TJ916" s="133"/>
      <c r="TK916" s="133"/>
      <c r="TL916" s="133"/>
      <c r="TM916" s="133"/>
      <c r="TN916" s="133"/>
      <c r="TO916" s="133"/>
      <c r="TP916" s="133"/>
      <c r="TQ916" s="133"/>
      <c r="TR916" s="133"/>
      <c r="TS916" s="133"/>
      <c r="TT916" s="133"/>
      <c r="TU916" s="133"/>
      <c r="TV916" s="133"/>
      <c r="TW916" s="133"/>
      <c r="TX916" s="133"/>
      <c r="TY916" s="133"/>
      <c r="TZ916" s="133"/>
      <c r="UA916" s="133"/>
      <c r="UB916" s="133"/>
      <c r="UC916" s="133"/>
      <c r="UD916" s="133"/>
      <c r="UE916" s="133"/>
      <c r="UF916" s="133"/>
      <c r="UG916" s="133"/>
      <c r="UH916" s="133"/>
      <c r="UI916" s="133"/>
      <c r="UJ916" s="133"/>
      <c r="UK916" s="133"/>
      <c r="UL916" s="133"/>
      <c r="UM916" s="133"/>
      <c r="UN916" s="133"/>
      <c r="UO916" s="133"/>
      <c r="UP916" s="133"/>
      <c r="UQ916" s="133"/>
      <c r="UR916" s="133"/>
      <c r="US916" s="133"/>
      <c r="UT916" s="133"/>
      <c r="UU916" s="133"/>
      <c r="UV916" s="133"/>
      <c r="UW916" s="133"/>
      <c r="UX916" s="133"/>
      <c r="UY916" s="133"/>
      <c r="UZ916" s="133"/>
      <c r="VA916" s="133"/>
      <c r="VB916" s="133"/>
      <c r="VC916" s="133"/>
      <c r="VD916" s="133"/>
      <c r="VE916" s="133"/>
      <c r="VF916" s="133"/>
      <c r="VG916" s="133"/>
      <c r="VH916" s="133"/>
      <c r="VI916" s="133"/>
      <c r="VJ916" s="133"/>
      <c r="VK916" s="133"/>
      <c r="VL916" s="133"/>
      <c r="VM916" s="133"/>
      <c r="VN916" s="133"/>
      <c r="VO916" s="133"/>
      <c r="VP916" s="133"/>
      <c r="VQ916" s="133"/>
      <c r="VR916" s="133"/>
      <c r="VS916" s="133"/>
      <c r="VT916" s="133"/>
      <c r="VU916" s="133"/>
      <c r="VV916" s="133"/>
      <c r="VW916" s="133"/>
      <c r="VX916" s="133"/>
      <c r="VY916" s="133"/>
      <c r="VZ916" s="133"/>
      <c r="WA916" s="133"/>
      <c r="WB916" s="133"/>
      <c r="WC916" s="133"/>
      <c r="WD916" s="133"/>
      <c r="WE916" s="133"/>
      <c r="WF916" s="133"/>
      <c r="WG916" s="133"/>
      <c r="WH916" s="133"/>
      <c r="WI916" s="133"/>
      <c r="WJ916" s="133"/>
      <c r="WK916" s="133"/>
      <c r="WL916" s="133"/>
      <c r="WM916" s="133"/>
      <c r="WN916" s="133"/>
      <c r="WO916" s="133"/>
      <c r="WP916" s="133"/>
      <c r="WQ916" s="133"/>
      <c r="WR916" s="133"/>
      <c r="WS916" s="133"/>
      <c r="WT916" s="133"/>
      <c r="WU916" s="133"/>
      <c r="WV916" s="133"/>
      <c r="WW916" s="133"/>
      <c r="WX916" s="133"/>
      <c r="WY916" s="133"/>
      <c r="WZ916" s="133"/>
      <c r="XA916" s="133"/>
      <c r="XB916" s="133"/>
      <c r="XC916" s="133"/>
      <c r="XD916" s="133"/>
      <c r="XE916" s="133"/>
      <c r="XF916" s="133"/>
      <c r="XG916" s="133"/>
      <c r="XH916" s="133"/>
      <c r="XI916" s="133"/>
      <c r="XJ916" s="133"/>
      <c r="XK916" s="133"/>
      <c r="XL916" s="133"/>
      <c r="XM916" s="133"/>
      <c r="XN916" s="133"/>
      <c r="XO916" s="133"/>
      <c r="XP916" s="133"/>
      <c r="XQ916" s="133"/>
      <c r="XR916" s="133"/>
      <c r="XS916" s="133"/>
      <c r="XT916" s="133"/>
      <c r="XU916" s="133"/>
      <c r="XV916" s="133"/>
      <c r="XW916" s="133"/>
      <c r="XX916" s="133"/>
      <c r="XY916" s="133"/>
      <c r="XZ916" s="133"/>
      <c r="YA916" s="133"/>
      <c r="YB916" s="133"/>
      <c r="YC916" s="133"/>
      <c r="YD916" s="133"/>
      <c r="YE916" s="133"/>
      <c r="YF916" s="133"/>
      <c r="YG916" s="133"/>
      <c r="YH916" s="133"/>
      <c r="YI916" s="133"/>
      <c r="YJ916" s="133"/>
      <c r="YK916" s="133"/>
      <c r="YL916" s="133"/>
      <c r="YM916" s="133"/>
      <c r="YN916" s="133"/>
      <c r="YO916" s="133"/>
      <c r="YP916" s="133"/>
      <c r="YQ916" s="133"/>
      <c r="YR916" s="133"/>
      <c r="YS916" s="133"/>
      <c r="YT916" s="133"/>
      <c r="YU916" s="133"/>
      <c r="YV916" s="133"/>
      <c r="YW916" s="133"/>
      <c r="YX916" s="133"/>
      <c r="YY916" s="133"/>
      <c r="YZ916" s="133"/>
      <c r="ZA916" s="133"/>
      <c r="ZB916" s="133"/>
      <c r="ZC916" s="133"/>
      <c r="ZD916" s="133"/>
      <c r="ZE916" s="133"/>
      <c r="ZF916" s="133"/>
      <c r="ZG916" s="133"/>
      <c r="ZH916" s="133"/>
      <c r="ZI916" s="133"/>
      <c r="ZJ916" s="133"/>
      <c r="ZK916" s="133"/>
      <c r="ZL916" s="133"/>
      <c r="ZM916" s="133"/>
      <c r="ZN916" s="133"/>
      <c r="ZO916" s="133"/>
      <c r="ZP916" s="133"/>
      <c r="ZQ916" s="133"/>
      <c r="ZR916" s="133"/>
      <c r="ZS916" s="133"/>
      <c r="ZT916" s="133"/>
      <c r="ZU916" s="133"/>
      <c r="ZV916" s="133"/>
      <c r="ZW916" s="133"/>
      <c r="ZX916" s="133"/>
      <c r="ZY916" s="133"/>
      <c r="ZZ916" s="133"/>
      <c r="AAA916" s="133"/>
      <c r="AAB916" s="133"/>
      <c r="AAC916" s="133"/>
      <c r="AAD916" s="133"/>
      <c r="AAE916" s="133"/>
      <c r="AAF916" s="133"/>
      <c r="AAG916" s="133"/>
      <c r="AAH916" s="133"/>
      <c r="AAI916" s="133"/>
      <c r="AAJ916" s="133"/>
      <c r="AAK916" s="133"/>
      <c r="AAL916" s="133"/>
      <c r="AAM916" s="133"/>
      <c r="AAN916" s="133"/>
      <c r="AAO916" s="133"/>
      <c r="AAP916" s="133"/>
      <c r="AAQ916" s="133"/>
      <c r="AAR916" s="133"/>
      <c r="AAS916" s="133"/>
      <c r="AAT916" s="133"/>
      <c r="AAU916" s="133"/>
      <c r="AAV916" s="133"/>
      <c r="AAW916" s="133"/>
      <c r="AAX916" s="133"/>
      <c r="AAY916" s="133"/>
      <c r="AAZ916" s="133"/>
      <c r="ABA916" s="133"/>
      <c r="ABB916" s="133"/>
      <c r="ABC916" s="133"/>
      <c r="ABD916" s="133"/>
      <c r="ABE916" s="133"/>
      <c r="ABF916" s="133"/>
      <c r="ABG916" s="133"/>
      <c r="ABH916" s="133"/>
      <c r="ABI916" s="133"/>
      <c r="ABJ916" s="133"/>
      <c r="ABK916" s="133"/>
      <c r="ABL916" s="133"/>
      <c r="ABM916" s="133"/>
      <c r="ABN916" s="133"/>
      <c r="ABO916" s="133"/>
      <c r="ABP916" s="133"/>
      <c r="ABQ916" s="133"/>
      <c r="ABR916" s="133"/>
      <c r="ABS916" s="133"/>
      <c r="ABT916" s="133"/>
      <c r="ABU916" s="133"/>
      <c r="ABV916" s="133"/>
      <c r="ABW916" s="133"/>
      <c r="ABX916" s="133"/>
      <c r="ABY916" s="133"/>
      <c r="ABZ916" s="133"/>
      <c r="ACA916" s="133"/>
      <c r="ACB916" s="133"/>
      <c r="ACC916" s="133"/>
      <c r="ACD916" s="133"/>
      <c r="ACE916" s="133"/>
      <c r="ACF916" s="133"/>
      <c r="ACG916" s="133"/>
      <c r="ACH916" s="133"/>
      <c r="ACI916" s="133"/>
      <c r="ACJ916" s="133"/>
      <c r="ACK916" s="133"/>
      <c r="ACL916" s="133"/>
      <c r="ACM916" s="133"/>
      <c r="ACN916" s="133"/>
      <c r="ACO916" s="133"/>
      <c r="ACP916" s="133"/>
      <c r="ACQ916" s="133"/>
      <c r="ACR916" s="133"/>
      <c r="ACS916" s="133"/>
      <c r="ACT916" s="133"/>
      <c r="ACU916" s="133"/>
      <c r="ACV916" s="133"/>
      <c r="ACW916" s="133"/>
      <c r="ACX916" s="133"/>
      <c r="ACY916" s="133"/>
      <c r="ACZ916" s="133"/>
      <c r="ADA916" s="133"/>
      <c r="ADB916" s="133"/>
      <c r="ADC916" s="133"/>
      <c r="ADD916" s="133"/>
      <c r="ADE916" s="133"/>
      <c r="ADF916" s="133"/>
      <c r="ADG916" s="133"/>
      <c r="ADH916" s="133"/>
      <c r="ADI916" s="133"/>
      <c r="ADJ916" s="133"/>
      <c r="ADK916" s="133"/>
      <c r="ADL916" s="133"/>
      <c r="ADM916" s="133"/>
      <c r="ADN916" s="133"/>
      <c r="ADO916" s="133"/>
      <c r="ADP916" s="133"/>
      <c r="ADQ916" s="133"/>
      <c r="ADR916" s="133"/>
      <c r="ADS916" s="133"/>
      <c r="ADT916" s="133"/>
      <c r="ADU916" s="133"/>
      <c r="ADV916" s="133"/>
      <c r="ADW916" s="133"/>
      <c r="ADX916" s="133"/>
      <c r="ADY916" s="133"/>
      <c r="ADZ916" s="133"/>
      <c r="AEA916" s="133"/>
      <c r="AEB916" s="133"/>
      <c r="AEC916" s="133"/>
      <c r="AED916" s="133"/>
    </row>
  </sheetData>
  <mergeCells count="27">
    <mergeCell ref="AB1:AB2"/>
    <mergeCell ref="G313:H313"/>
    <mergeCell ref="M316:Q316"/>
    <mergeCell ref="V1:V2"/>
    <mergeCell ref="W1:W2"/>
    <mergeCell ref="X1:X2"/>
    <mergeCell ref="Y1:Y2"/>
    <mergeCell ref="Z1:Z2"/>
    <mergeCell ref="AA1:AA2"/>
    <mergeCell ref="P1:P2"/>
    <mergeCell ref="Q1:Q2"/>
    <mergeCell ref="R1:R2"/>
    <mergeCell ref="S1:S2"/>
    <mergeCell ref="T1:T2"/>
    <mergeCell ref="U1:U2"/>
    <mergeCell ref="G1:G2"/>
    <mergeCell ref="H1:H2"/>
    <mergeCell ref="I1:L1"/>
    <mergeCell ref="M1:M2"/>
    <mergeCell ref="N1:N2"/>
    <mergeCell ref="O1:O2"/>
    <mergeCell ref="A1:A2"/>
    <mergeCell ref="B1:B2"/>
    <mergeCell ref="C1:C2"/>
    <mergeCell ref="D1:D2"/>
    <mergeCell ref="E1:E2"/>
    <mergeCell ref="F1:F2"/>
  </mergeCells>
  <hyperlinks>
    <hyperlink ref="C16" r:id="rId1" display="http://www.zcmc.am/"/>
    <hyperlink ref="S24" r:id="rId2" display="http://www.futuredirections.org.au/publications/food-and-water-crises/28-global-food-and-water-crises-swa/176-chinese-city-of-4-million-left-dry-as-pollution-contaminates-water.html"/>
    <hyperlink ref="S63" r:id="rId3" display="https://pure.ltu.se/portal/files/96533586/Numerical_analysis_of_staged_construction_of_an_upstream_tailings_dam.pdf"/>
    <hyperlink ref="S59" r:id="rId4"/>
  </hyperlinks>
  <pageMargins left="0.7" right="0.7" top="0.75" bottom="0.75" header="0.3" footer="0.3"/>
  <pageSetup orientation="portrait" horizontalDpi="4294967293" verticalDpi="4294967293"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 of 16Aug17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Chambers</dc:creator>
  <cp:lastModifiedBy>David Chambers</cp:lastModifiedBy>
  <dcterms:created xsi:type="dcterms:W3CDTF">2017-08-16T17:06:09Z</dcterms:created>
  <dcterms:modified xsi:type="dcterms:W3CDTF">2017-08-16T17:08:07Z</dcterms:modified>
</cp:coreProperties>
</file>